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98" i="1" l="1"/>
  <c r="R4198" i="1" s="1"/>
  <c r="P4198" i="1"/>
  <c r="N4198" i="1"/>
  <c r="E4198" i="1"/>
  <c r="F4198" i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E4195" i="1"/>
  <c r="G4194" i="1"/>
  <c r="Q4194" i="1" s="1"/>
  <c r="E4194" i="1"/>
  <c r="G4193" i="1"/>
  <c r="Q4193" i="1" s="1"/>
  <c r="E4193" i="1"/>
  <c r="G4192" i="1"/>
  <c r="Q4192" i="1" s="1"/>
  <c r="E4192" i="1"/>
  <c r="G4191" i="1"/>
  <c r="E4191" i="1"/>
  <c r="G4190" i="1"/>
  <c r="Q4190" i="1" s="1"/>
  <c r="E4190" i="1"/>
  <c r="G4189" i="1"/>
  <c r="E4189" i="1"/>
  <c r="G4188" i="1"/>
  <c r="E4188" i="1"/>
  <c r="G4187" i="1"/>
  <c r="E4187" i="1"/>
  <c r="G4186" i="1"/>
  <c r="Q4186" i="1" s="1"/>
  <c r="E4186" i="1"/>
  <c r="G4185" i="1"/>
  <c r="E4185" i="1"/>
  <c r="G4184" i="1"/>
  <c r="E4184" i="1"/>
  <c r="G4183" i="1"/>
  <c r="E4183" i="1"/>
  <c r="G4182" i="1"/>
  <c r="Q4182" i="1" s="1"/>
  <c r="E4182" i="1"/>
  <c r="G4181" i="1"/>
  <c r="Q4181" i="1" s="1"/>
  <c r="E4181" i="1"/>
  <c r="G4180" i="1"/>
  <c r="Q4180" i="1" s="1"/>
  <c r="E4180" i="1"/>
  <c r="G4179" i="1"/>
  <c r="E4179" i="1"/>
  <c r="G4178" i="1"/>
  <c r="Q4178" i="1" s="1"/>
  <c r="E4178" i="1"/>
  <c r="G4177" i="1"/>
  <c r="Q4177" i="1" s="1"/>
  <c r="E4177" i="1"/>
  <c r="G4176" i="1"/>
  <c r="Q4176" i="1" s="1"/>
  <c r="E4176" i="1"/>
  <c r="G4175" i="1"/>
  <c r="E4175" i="1"/>
  <c r="G4174" i="1"/>
  <c r="Q4174" i="1" s="1"/>
  <c r="E4174" i="1"/>
  <c r="G4173" i="1"/>
  <c r="Q4173" i="1" s="1"/>
  <c r="E4173" i="1"/>
  <c r="G4172" i="1"/>
  <c r="E4172" i="1"/>
  <c r="G4171" i="1"/>
  <c r="E4171" i="1"/>
  <c r="G4170" i="1"/>
  <c r="Q4170" i="1" s="1"/>
  <c r="E4170" i="1"/>
  <c r="G4169" i="1"/>
  <c r="Q4169" i="1" s="1"/>
  <c r="E4169" i="1"/>
  <c r="G4168" i="1"/>
  <c r="E4168" i="1"/>
  <c r="G4196" i="1"/>
  <c r="E4196" i="1"/>
  <c r="G4167" i="1"/>
  <c r="Q4167" i="1" s="1"/>
  <c r="E4167" i="1"/>
  <c r="G4197" i="1"/>
  <c r="Q4197" i="1" s="1"/>
  <c r="E4197" i="1"/>
  <c r="G4166" i="1"/>
  <c r="Q4166" i="1" s="1"/>
  <c r="E4166" i="1"/>
  <c r="G4165" i="1"/>
  <c r="E4165" i="1"/>
  <c r="G4164" i="1"/>
  <c r="Q4164" i="1" s="1"/>
  <c r="E4164" i="1"/>
  <c r="G4163" i="1"/>
  <c r="Q4163" i="1" s="1"/>
  <c r="E4163" i="1"/>
  <c r="G4162" i="1"/>
  <c r="Q4162" i="1" s="1"/>
  <c r="E4162" i="1"/>
  <c r="G4161" i="1"/>
  <c r="E4161" i="1"/>
  <c r="G4160" i="1"/>
  <c r="Q4160" i="1" s="1"/>
  <c r="E4160" i="1"/>
  <c r="G4159" i="1"/>
  <c r="Q4159" i="1" s="1"/>
  <c r="E4159" i="1"/>
  <c r="G4158" i="1"/>
  <c r="E4158" i="1"/>
  <c r="G4157" i="1"/>
  <c r="E4157" i="1"/>
  <c r="G4156" i="1"/>
  <c r="Q4156" i="1" s="1"/>
  <c r="E4156" i="1"/>
  <c r="G4155" i="1"/>
  <c r="Q4155" i="1" s="1"/>
  <c r="E4155" i="1"/>
  <c r="G4154" i="1"/>
  <c r="E4154" i="1"/>
  <c r="G4153" i="1"/>
  <c r="Q4153" i="1" s="1"/>
  <c r="E4153" i="1"/>
  <c r="G4152" i="1"/>
  <c r="Q4152" i="1" s="1"/>
  <c r="E4152" i="1"/>
  <c r="G4151" i="1"/>
  <c r="Q4151" i="1" s="1"/>
  <c r="E4151" i="1"/>
  <c r="G4150" i="1"/>
  <c r="Q4150" i="1" s="1"/>
  <c r="E4150" i="1"/>
  <c r="G4149" i="1"/>
  <c r="E4149" i="1"/>
  <c r="G4148" i="1"/>
  <c r="Q4148" i="1" s="1"/>
  <c r="E4148" i="1"/>
  <c r="G4147" i="1"/>
  <c r="Q4147" i="1" s="1"/>
  <c r="E4147" i="1"/>
  <c r="G4146" i="1"/>
  <c r="Q4146" i="1" s="1"/>
  <c r="E4146" i="1"/>
  <c r="G4145" i="1"/>
  <c r="E4145" i="1"/>
  <c r="G4144" i="1"/>
  <c r="Q4144" i="1" s="1"/>
  <c r="E4144" i="1"/>
  <c r="G4143" i="1"/>
  <c r="Q4143" i="1" s="1"/>
  <c r="E4143" i="1"/>
  <c r="G4142" i="1"/>
  <c r="E4142" i="1"/>
  <c r="G4141" i="1"/>
  <c r="Q4141" i="1" s="1"/>
  <c r="E4141" i="1"/>
  <c r="G4140" i="1"/>
  <c r="E4140" i="1"/>
  <c r="G4139" i="1"/>
  <c r="Q4139" i="1" s="1"/>
  <c r="E4139" i="1"/>
  <c r="G4138" i="1"/>
  <c r="E4138" i="1"/>
  <c r="G4137" i="1"/>
  <c r="Q4137" i="1" s="1"/>
  <c r="E4137" i="1"/>
  <c r="G4136" i="1"/>
  <c r="E4136" i="1"/>
  <c r="G4135" i="1"/>
  <c r="Q4135" i="1" s="1"/>
  <c r="E4135" i="1"/>
  <c r="G4134" i="1"/>
  <c r="E4134" i="1"/>
  <c r="G4133" i="1"/>
  <c r="Q4133" i="1" s="1"/>
  <c r="E4133" i="1"/>
  <c r="G4132" i="1"/>
  <c r="Q4132" i="1" s="1"/>
  <c r="E4132" i="1"/>
  <c r="G4131" i="1"/>
  <c r="Q4131" i="1" s="1"/>
  <c r="E4131" i="1"/>
  <c r="G4130" i="1"/>
  <c r="Q4130" i="1" s="1"/>
  <c r="E4130" i="1"/>
  <c r="G4129" i="1"/>
  <c r="Q4129" i="1" s="1"/>
  <c r="E4129" i="1"/>
  <c r="G4128" i="1"/>
  <c r="E4128" i="1"/>
  <c r="G4127" i="1"/>
  <c r="E4127" i="1"/>
  <c r="G4126" i="1"/>
  <c r="E4126" i="1"/>
  <c r="G4125" i="1"/>
  <c r="Q4125" i="1" s="1"/>
  <c r="E4125" i="1"/>
  <c r="G4124" i="1"/>
  <c r="E4124" i="1"/>
  <c r="G4123" i="1"/>
  <c r="E4123" i="1"/>
  <c r="G4122" i="1"/>
  <c r="E4122" i="1"/>
  <c r="G4121" i="1"/>
  <c r="Q4121" i="1" s="1"/>
  <c r="E4121" i="1"/>
  <c r="G4120" i="1"/>
  <c r="Q4120" i="1" s="1"/>
  <c r="E4120" i="1"/>
  <c r="G4119" i="1"/>
  <c r="Q4119" i="1" s="1"/>
  <c r="E4119" i="1"/>
  <c r="G4118" i="1"/>
  <c r="Q4118" i="1" s="1"/>
  <c r="E4118" i="1"/>
  <c r="G4117" i="1"/>
  <c r="Q4117" i="1" s="1"/>
  <c r="E4117" i="1"/>
  <c r="G4116" i="1"/>
  <c r="Q4116" i="1" s="1"/>
  <c r="E4116" i="1"/>
  <c r="G4115" i="1"/>
  <c r="E4115" i="1"/>
  <c r="G4114" i="1"/>
  <c r="E4114" i="1"/>
  <c r="G4113" i="1"/>
  <c r="Q4113" i="1" s="1"/>
  <c r="E4113" i="1"/>
  <c r="G4112" i="1"/>
  <c r="E4112" i="1"/>
  <c r="G4111" i="1"/>
  <c r="Q4111" i="1" s="1"/>
  <c r="E4111" i="1"/>
  <c r="G4110" i="1"/>
  <c r="Q4110" i="1" s="1"/>
  <c r="E4110" i="1"/>
  <c r="G4109" i="1"/>
  <c r="Q4109" i="1" s="1"/>
  <c r="E4109" i="1"/>
  <c r="G4108" i="1"/>
  <c r="E4108" i="1"/>
  <c r="G4107" i="1"/>
  <c r="E4107" i="1"/>
  <c r="G4106" i="1"/>
  <c r="E4106" i="1"/>
  <c r="G4105" i="1"/>
  <c r="Q4105" i="1" s="1"/>
  <c r="E4105" i="1"/>
  <c r="G4104" i="1"/>
  <c r="E4104" i="1"/>
  <c r="G4103" i="1"/>
  <c r="Q4103" i="1" s="1"/>
  <c r="E4103" i="1"/>
  <c r="G4102" i="1"/>
  <c r="Q4102" i="1" s="1"/>
  <c r="E4102" i="1"/>
  <c r="G4101" i="1"/>
  <c r="Q4101" i="1" s="1"/>
  <c r="E4101" i="1"/>
  <c r="I4198" i="1" l="1"/>
  <c r="Q4104" i="1"/>
  <c r="Q4106" i="1"/>
  <c r="Q4115" i="1"/>
  <c r="Q4123" i="1"/>
  <c r="Q4127" i="1"/>
  <c r="Q4107" i="1"/>
  <c r="Q4112" i="1"/>
  <c r="Q4114" i="1"/>
  <c r="Q4124" i="1"/>
  <c r="Q4128" i="1"/>
  <c r="Q4196" i="1"/>
  <c r="Q4183" i="1"/>
  <c r="Q4185" i="1"/>
  <c r="Q4134" i="1"/>
  <c r="Q4136" i="1"/>
  <c r="Q4157" i="1"/>
  <c r="Q4171" i="1"/>
  <c r="Q4187" i="1"/>
  <c r="Q4189" i="1"/>
  <c r="Q4108" i="1"/>
  <c r="Q4122" i="1"/>
  <c r="Q4138" i="1"/>
  <c r="Q4140" i="1"/>
  <c r="Q4145" i="1"/>
  <c r="Q4154" i="1"/>
  <c r="Q4161" i="1"/>
  <c r="Q4168" i="1"/>
  <c r="Q4175" i="1"/>
  <c r="Q4184" i="1"/>
  <c r="Q4191" i="1"/>
  <c r="Q4126" i="1"/>
  <c r="Q4142" i="1"/>
  <c r="Q4149" i="1"/>
  <c r="Q4158" i="1"/>
  <c r="Q4165" i="1"/>
  <c r="Q4172" i="1"/>
  <c r="Q4179" i="1"/>
  <c r="Q4188" i="1"/>
  <c r="Q4195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78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7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81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<sst xmlns="http://schemas.openxmlformats.org/spreadsheetml/2006/main" count="4316" uniqueCount="120">
  <si>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</si>
  <si>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</si>
  <si>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</si>
  <si>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</si>
  <si>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</si>
  <si>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</si>
  <si>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</si>
  <si>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</si>
  <si>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</si>
  <si>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</si>
  <si>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</si>
  <si>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</si>
  <si>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</si>
  <si>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</si>
  <si>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</si>
  <si>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</si>
  <si>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</si>
  <si>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</si>
  <si>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</si>
  <si>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</si>
  <si>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</si>
  <si>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</si>
  <si>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</si>
  <si>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</si>
  <si>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</si>
  <si>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</si>
  <si>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</si>
  <si>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</si>
  <si>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</si>
  <si>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</si>
  <si>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</si>
  <si>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</si>
  <si>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</si>
  <si>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</si>
  <si>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</si>
  <si>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</si>
  <si>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</si>
  <si>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</si>
  <si>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</si>
  <si>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</si>
  <si>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</si>
  <si>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</si>
  <si>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</si>
  <si>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</si>
  <si>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</si>
  <si>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</si>
  <si>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</si>
  <si>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</si>
  <si>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</si>
  <si>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</si>
  <si>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</si>
  <si>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</si>
  <si>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</si>
  <si>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</si>
  <si>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</si>
  <si>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</si>
  <si>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</si>
  <si>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</si>
  <si>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</si>
  <si>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</si>
  <si>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</si>
  <si>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</si>
  <si>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</si>
  <si>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</si>
  <si>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</si>
  <si>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</si>
  <si>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</si>
  <si>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</si>
  <si>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</si>
  <si>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</si>
  <si>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</si>
  <si>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</si>
  <si>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</si>
  <si>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</si>
  <si>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</si>
  <si>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</si>
  <si>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</si>
  <si>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</si>
  <si>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</si>
  <si>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</si>
  <si>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</si>
  <si>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</si>
  <si>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</si>
  <si>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</si>
  <si>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</si>
  <si>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</si>
  <si>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</si>
  <si>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</si>
  <si>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</si>
  <si>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</si>
  <si>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</si>
  <si>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</si>
  <si>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</si>
  <si>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</si>
  <si>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</si>
  <si>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</si>
  <si>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</si>
  <si>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</si>
  <si>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</si>
  <si>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</si>
  <si>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</si>
  <si>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</si>
  <si>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</si>
  <si>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</si>
  <si>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</si>
  <si>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</si>
  <si>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</si>
  <si>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</si>
  <si>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</si>
  <si>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</si>
  <si>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</si>
  <si>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</si>
  <si>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</si>
  <si>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</si>
  <si>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</si>
  <si>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</si>
  <si>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</si>
  <si>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</si>
  <si>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</si>
  <si>
    <t>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</si>
</sst>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98"/>
  <sheetViews>
    <sheetView tabSelected="1" zoomScaleNormal="100" workbookViewId="0">
      <pane ySplit="1" topLeftCell="A4092" activePane="bottomLeft" state="frozen"/>
      <selection pane="bottomLeft" activeCell="B4121" sqref="B4121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0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0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1">G5-SUMIFS(G:G,A:A,A5-1,B:B,B5)</f>
        <v>0</v>
      </c>
      <c r="I5" s="2">
        <f t="shared" si="0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1"/>
        <v>1</v>
      </c>
      <c r="I6" s="2">
        <f t="shared" si="0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1"/>
        <v>0</v>
      </c>
      <c r="I7" s="2">
        <f t="shared" si="0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1"/>
        <v>1</v>
      </c>
      <c r="I8" s="2">
        <f t="shared" si="0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1"/>
        <v>0</v>
      </c>
      <c r="I9" s="2">
        <f t="shared" si="0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1"/>
        <v>1</v>
      </c>
      <c r="I10" s="2">
        <f t="shared" si="0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1"/>
        <v>1</v>
      </c>
      <c r="I11" s="2">
        <f t="shared" si="0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1"/>
        <v>0</v>
      </c>
      <c r="I12" s="2">
        <f t="shared" si="0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1"/>
        <v>1</v>
      </c>
      <c r="I13" s="2">
        <f t="shared" si="0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1"/>
        <v>2</v>
      </c>
      <c r="I14" s="2">
        <f t="shared" si="0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1"/>
        <v>0</v>
      </c>
      <c r="I15" s="2">
        <f t="shared" si="0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1"/>
        <v>0</v>
      </c>
      <c r="I16" s="2">
        <f t="shared" si="0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1"/>
        <v>0</v>
      </c>
      <c r="I17" s="2">
        <f t="shared" si="0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1"/>
        <v>2</v>
      </c>
      <c r="I18" s="2">
        <f t="shared" si="0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1"/>
        <v>4</v>
      </c>
      <c r="I19" s="2">
        <f t="shared" si="0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1"/>
        <v>1</v>
      </c>
      <c r="I20" s="2">
        <f t="shared" si="0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1"/>
        <v>1</v>
      </c>
      <c r="I21" s="2">
        <f t="shared" si="0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1"/>
        <v>0</v>
      </c>
      <c r="I22" s="2">
        <f t="shared" si="0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1"/>
        <v>3</v>
      </c>
      <c r="I23" s="2">
        <f t="shared" si="0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1"/>
        <v>4</v>
      </c>
      <c r="I24" s="2">
        <f t="shared" si="0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1"/>
        <v>1</v>
      </c>
      <c r="I25" s="2">
        <f t="shared" si="0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1"/>
        <v>1</v>
      </c>
      <c r="I26" s="2">
        <f t="shared" si="0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1"/>
        <v>0</v>
      </c>
      <c r="I27" s="2">
        <f t="shared" si="0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1"/>
        <v>1</v>
      </c>
      <c r="I28" s="2">
        <f t="shared" si="0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1"/>
        <v>0</v>
      </c>
      <c r="I29" s="2">
        <f t="shared" si="0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1"/>
        <v>0</v>
      </c>
      <c r="I30" s="2">
        <f t="shared" si="0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1"/>
        <v>1</v>
      </c>
      <c r="I31" s="2">
        <f t="shared" si="0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1"/>
        <v>1</v>
      </c>
      <c r="I32" s="2">
        <f t="shared" si="0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1"/>
        <v>4</v>
      </c>
      <c r="I33" s="2">
        <f t="shared" si="0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1"/>
        <v>0</v>
      </c>
      <c r="I34" s="2">
        <f t="shared" si="0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1"/>
        <v>0</v>
      </c>
      <c r="I35" s="2">
        <f t="shared" si="0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1"/>
        <v>0</v>
      </c>
      <c r="I36" s="2">
        <f t="shared" si="0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1"/>
        <v>0</v>
      </c>
      <c r="I37" s="2">
        <f t="shared" si="0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1"/>
        <v>0</v>
      </c>
      <c r="I38" s="2">
        <f t="shared" si="0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1"/>
        <v>0</v>
      </c>
      <c r="I39" s="2">
        <f t="shared" si="0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1"/>
        <v>1</v>
      </c>
      <c r="I40" s="2">
        <f t="shared" si="0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1"/>
        <v>0</v>
      </c>
      <c r="I41" s="2">
        <f t="shared" si="0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1"/>
        <v>3</v>
      </c>
      <c r="I42" s="2">
        <f t="shared" si="0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1"/>
        <v>0</v>
      </c>
      <c r="I43" s="2">
        <f t="shared" si="0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1"/>
        <v>0</v>
      </c>
      <c r="I44" s="2">
        <f t="shared" si="0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1"/>
        <v>0</v>
      </c>
      <c r="I45" s="2">
        <f t="shared" si="0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1"/>
        <v>0</v>
      </c>
      <c r="I46" s="2">
        <f t="shared" si="0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1"/>
        <v>0</v>
      </c>
      <c r="I47" s="2">
        <f t="shared" si="0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1"/>
        <v>0</v>
      </c>
      <c r="I48" s="2">
        <f t="shared" si="0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1"/>
        <v>4</v>
      </c>
      <c r="I49" s="2">
        <f t="shared" si="0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1"/>
        <v>0</v>
      </c>
      <c r="I50" s="2">
        <f t="shared" si="0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1"/>
        <v>8</v>
      </c>
      <c r="I51" s="2">
        <f t="shared" si="0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1"/>
        <v>0</v>
      </c>
      <c r="I52" s="2">
        <f t="shared" si="0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1"/>
        <v>0</v>
      </c>
      <c r="I53" s="2">
        <f t="shared" si="0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1"/>
        <v>0</v>
      </c>
      <c r="I54" s="2">
        <f t="shared" si="0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1"/>
        <v>0</v>
      </c>
      <c r="I55" s="2">
        <f t="shared" si="0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1"/>
        <v>1</v>
      </c>
      <c r="I56" s="2">
        <f t="shared" si="0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1"/>
        <v>0</v>
      </c>
      <c r="I57" s="2">
        <f t="shared" si="0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1"/>
        <v>0</v>
      </c>
      <c r="I58" s="2">
        <f t="shared" si="0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1"/>
        <v>4</v>
      </c>
      <c r="I59" s="2">
        <f t="shared" si="0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1"/>
        <v>0</v>
      </c>
      <c r="I60" s="2">
        <f t="shared" si="0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1"/>
        <v>17</v>
      </c>
      <c r="I61" s="2">
        <f t="shared" si="0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1"/>
        <v>0</v>
      </c>
      <c r="I62" s="2">
        <f t="shared" si="0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1"/>
        <v>0</v>
      </c>
      <c r="I63" s="2">
        <f t="shared" si="0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1"/>
        <v>1</v>
      </c>
      <c r="I64" s="2">
        <f t="shared" si="0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1"/>
        <v>0</v>
      </c>
      <c r="I65" s="2">
        <f t="shared" si="0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1"/>
        <v>0</v>
      </c>
      <c r="I66" s="2">
        <f t="shared" si="0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1"/>
        <v>0</v>
      </c>
      <c r="I67" s="2">
        <f t="shared" ref="I67:I130" si="2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1"/>
        <v>0</v>
      </c>
      <c r="I68" s="2">
        <f t="shared" si="2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3">G69-SUMIFS(G:G,A:A,A69-1,B:B,B69)</f>
        <v>3</v>
      </c>
      <c r="I69" s="2">
        <f t="shared" si="2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3"/>
        <v>0</v>
      </c>
      <c r="I70" s="2">
        <f t="shared" si="2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3"/>
        <v>1</v>
      </c>
      <c r="I71" s="2">
        <f t="shared" si="2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3"/>
        <v>16</v>
      </c>
      <c r="I72" s="2">
        <f t="shared" si="2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3"/>
        <v>0</v>
      </c>
      <c r="I73" s="2">
        <f t="shared" si="2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3"/>
        <v>0</v>
      </c>
      <c r="I74" s="2">
        <f t="shared" si="2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3"/>
        <v>0</v>
      </c>
      <c r="I75" s="2">
        <f t="shared" si="2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3"/>
        <v>1</v>
      </c>
      <c r="I76" s="2">
        <f t="shared" si="2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3"/>
        <v>0</v>
      </c>
      <c r="I77" s="2">
        <f t="shared" si="2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3"/>
        <v>0</v>
      </c>
      <c r="I78" s="2">
        <f t="shared" si="2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3"/>
        <v>2</v>
      </c>
      <c r="I79" s="2">
        <f t="shared" si="2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3"/>
        <v>0</v>
      </c>
      <c r="I80" s="2">
        <f t="shared" si="2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3"/>
        <v>2</v>
      </c>
      <c r="I81" s="2">
        <f t="shared" si="2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3"/>
        <v>3</v>
      </c>
      <c r="I82" s="2">
        <f t="shared" si="2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3"/>
        <v>0</v>
      </c>
      <c r="I83" s="2">
        <f t="shared" si="2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3"/>
        <v>0</v>
      </c>
      <c r="I84" s="2">
        <f t="shared" si="2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3"/>
        <v>1</v>
      </c>
      <c r="I85" s="2">
        <f t="shared" si="2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3"/>
        <v>17</v>
      </c>
      <c r="I86" s="2">
        <f t="shared" si="2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3"/>
        <v>1</v>
      </c>
      <c r="I87" s="2">
        <f t="shared" si="2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3"/>
        <v>0</v>
      </c>
      <c r="I88" s="2">
        <f t="shared" si="2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3"/>
        <v>0</v>
      </c>
      <c r="I89" s="2">
        <f t="shared" si="2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3"/>
        <v>0</v>
      </c>
      <c r="I90" s="2">
        <f t="shared" si="2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3"/>
        <v>1</v>
      </c>
      <c r="I91" s="2">
        <f t="shared" si="2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3"/>
        <v>1</v>
      </c>
      <c r="I92" s="2">
        <f t="shared" si="2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3"/>
        <v>0</v>
      </c>
      <c r="I93" s="2">
        <f t="shared" si="2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3"/>
        <v>0</v>
      </c>
      <c r="I94" s="2">
        <f t="shared" si="2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3"/>
        <v>0</v>
      </c>
      <c r="I95" s="2">
        <f t="shared" si="2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3"/>
        <v>0</v>
      </c>
      <c r="I96" s="2">
        <f t="shared" si="2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3"/>
        <v>1</v>
      </c>
      <c r="I97" s="2">
        <f t="shared" si="2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3"/>
        <v>6</v>
      </c>
      <c r="I98" s="2">
        <f t="shared" si="2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3"/>
        <v>1</v>
      </c>
      <c r="I99" s="2">
        <f t="shared" si="2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3"/>
        <v>26</v>
      </c>
      <c r="I100" s="2">
        <f t="shared" si="2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3"/>
        <v>1</v>
      </c>
      <c r="I101" s="2">
        <f t="shared" si="2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3"/>
        <v>1</v>
      </c>
      <c r="I102" s="2">
        <f t="shared" si="2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3"/>
        <v>1</v>
      </c>
      <c r="I103" s="2">
        <f t="shared" si="2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3"/>
        <v>1</v>
      </c>
      <c r="I104" s="2">
        <f t="shared" si="2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3"/>
        <v>0</v>
      </c>
      <c r="I105" s="2">
        <f t="shared" si="2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3"/>
        <v>1</v>
      </c>
      <c r="I106" s="2">
        <f t="shared" si="2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3"/>
        <v>1</v>
      </c>
      <c r="I107" s="2">
        <f t="shared" si="2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3"/>
        <v>26</v>
      </c>
      <c r="I108" s="2">
        <f t="shared" si="2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3"/>
        <v>2</v>
      </c>
      <c r="I109" s="2">
        <f t="shared" si="2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3"/>
        <v>0</v>
      </c>
      <c r="I110" s="2">
        <f t="shared" si="2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3"/>
        <v>1</v>
      </c>
      <c r="I111" s="2">
        <f t="shared" si="2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3"/>
        <v>1</v>
      </c>
      <c r="I112" s="2">
        <f t="shared" si="2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3"/>
        <v>4</v>
      </c>
      <c r="I113" s="2">
        <f t="shared" si="2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3"/>
        <v>0</v>
      </c>
      <c r="I114" s="2">
        <f t="shared" si="2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3"/>
        <v>1</v>
      </c>
      <c r="I115" s="2">
        <f t="shared" si="2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3"/>
        <v>1</v>
      </c>
      <c r="I116" s="2">
        <f t="shared" si="2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3"/>
        <v>2</v>
      </c>
      <c r="I117" s="2">
        <f t="shared" si="2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3"/>
        <v>0</v>
      </c>
      <c r="I118" s="2">
        <f t="shared" si="2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3"/>
        <v>0</v>
      </c>
      <c r="I119" s="2">
        <f t="shared" si="2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3"/>
        <v>0</v>
      </c>
      <c r="I120" s="2">
        <f t="shared" si="2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3"/>
        <v>0</v>
      </c>
      <c r="I121" s="2">
        <f t="shared" si="2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3"/>
        <v>0</v>
      </c>
      <c r="I122" s="2">
        <f t="shared" si="2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3"/>
        <v>8</v>
      </c>
      <c r="I123" s="2">
        <f t="shared" si="2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3"/>
        <v>1</v>
      </c>
      <c r="I124" s="2">
        <f t="shared" si="2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3"/>
        <v>2</v>
      </c>
      <c r="I125" s="2">
        <f t="shared" si="2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3"/>
        <v>5</v>
      </c>
      <c r="I126" s="2">
        <f t="shared" si="2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3"/>
        <v>2</v>
      </c>
      <c r="I127" s="2">
        <f t="shared" si="2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3"/>
        <v>14</v>
      </c>
      <c r="I128" s="2">
        <f t="shared" si="2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3"/>
        <v>0</v>
      </c>
      <c r="I129" s="2">
        <f t="shared" si="2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3"/>
        <v>0</v>
      </c>
      <c r="I130" s="2">
        <f t="shared" si="2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3"/>
        <v>0</v>
      </c>
      <c r="I131" s="2">
        <f t="shared" ref="I131:I194" si="4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3"/>
        <v>1</v>
      </c>
      <c r="I132" s="2">
        <f t="shared" si="4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5">G133-SUMIFS(G:G,A:A,A133-1,B:B,B133)</f>
        <v>1</v>
      </c>
      <c r="I133" s="2">
        <f t="shared" si="4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5"/>
        <v>0</v>
      </c>
      <c r="I134" s="2">
        <f t="shared" si="4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5"/>
        <v>1</v>
      </c>
      <c r="I135" s="2">
        <f t="shared" si="4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5"/>
        <v>0</v>
      </c>
      <c r="I136" s="2">
        <f t="shared" si="4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5"/>
        <v>39</v>
      </c>
      <c r="I137" s="2">
        <f t="shared" si="4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5"/>
        <v>1</v>
      </c>
      <c r="I138" s="2">
        <f t="shared" si="4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5"/>
        <v>1</v>
      </c>
      <c r="I139" s="2">
        <f t="shared" si="4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5"/>
        <v>1</v>
      </c>
      <c r="I140" s="2">
        <f t="shared" si="4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5"/>
        <v>0</v>
      </c>
      <c r="I141" s="2">
        <f t="shared" si="4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5"/>
        <v>1</v>
      </c>
      <c r="I142" s="2">
        <f t="shared" si="4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5"/>
        <v>2</v>
      </c>
      <c r="I143" s="2">
        <f t="shared" si="4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5"/>
        <v>0</v>
      </c>
      <c r="I144" s="2">
        <f t="shared" si="4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5"/>
        <v>1</v>
      </c>
      <c r="I145" s="2">
        <f t="shared" si="4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5"/>
        <v>0</v>
      </c>
      <c r="I146" s="2">
        <f t="shared" si="4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5"/>
        <v>3</v>
      </c>
      <c r="I147" s="2">
        <f t="shared" si="4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5"/>
        <v>0</v>
      </c>
      <c r="I148" s="2">
        <f t="shared" si="4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5"/>
        <v>5</v>
      </c>
      <c r="I149" s="2">
        <f t="shared" si="4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5"/>
        <v>1</v>
      </c>
      <c r="I150" s="2">
        <f t="shared" si="4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5"/>
        <v>0</v>
      </c>
      <c r="I151" s="2">
        <f t="shared" si="4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5"/>
        <v>4</v>
      </c>
      <c r="I152" s="2">
        <f t="shared" si="4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5"/>
        <v>2</v>
      </c>
      <c r="I153" s="2">
        <f t="shared" si="4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5"/>
        <v>1</v>
      </c>
      <c r="I154" s="2">
        <f t="shared" si="4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5"/>
        <v>36</v>
      </c>
      <c r="I155" s="2">
        <f t="shared" si="4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5"/>
        <v>0</v>
      </c>
      <c r="I156" s="2">
        <f t="shared" si="4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5"/>
        <v>0</v>
      </c>
      <c r="I157" s="2">
        <f t="shared" si="4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5"/>
        <v>1</v>
      </c>
      <c r="I158" s="2">
        <f t="shared" si="4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5"/>
        <v>0</v>
      </c>
      <c r="I159" s="2">
        <f t="shared" si="4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5"/>
        <v>12</v>
      </c>
      <c r="I160" s="2">
        <f t="shared" si="4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5"/>
        <v>0</v>
      </c>
      <c r="I161" s="2">
        <f t="shared" si="4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5"/>
        <v>19</v>
      </c>
      <c r="I162" s="2">
        <f t="shared" si="4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5"/>
        <v>10</v>
      </c>
      <c r="I163" s="2">
        <f t="shared" si="4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5"/>
        <v>0</v>
      </c>
      <c r="I164" s="2">
        <f t="shared" si="4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5"/>
        <v>0</v>
      </c>
      <c r="I165" s="2">
        <f t="shared" si="4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5"/>
        <v>1</v>
      </c>
      <c r="I166" s="2">
        <f t="shared" si="4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5"/>
        <v>0</v>
      </c>
      <c r="I167" s="2">
        <f t="shared" si="4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5"/>
        <v>1</v>
      </c>
      <c r="I168" s="2">
        <f t="shared" si="4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5"/>
        <v>2</v>
      </c>
      <c r="I169" s="2">
        <f t="shared" si="4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5"/>
        <v>1</v>
      </c>
      <c r="I170" s="2">
        <f t="shared" si="4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5"/>
        <v>0</v>
      </c>
      <c r="I171" s="2">
        <f t="shared" si="4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5"/>
        <v>0</v>
      </c>
      <c r="I172" s="2">
        <f t="shared" si="4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5"/>
        <v>27</v>
      </c>
      <c r="I173" s="2">
        <f t="shared" si="4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5"/>
        <v>1</v>
      </c>
      <c r="I174" s="2">
        <f t="shared" si="4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5"/>
        <v>0</v>
      </c>
      <c r="I175" s="2">
        <f t="shared" si="4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5"/>
        <v>2</v>
      </c>
      <c r="I176" s="2">
        <f t="shared" si="4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5"/>
        <v>1</v>
      </c>
      <c r="I177" s="2">
        <f t="shared" si="4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5"/>
        <v>1</v>
      </c>
      <c r="I178" s="2">
        <f t="shared" si="4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5"/>
        <v>1</v>
      </c>
      <c r="I179" s="2">
        <f t="shared" si="4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5"/>
        <v>0</v>
      </c>
      <c r="I180" s="2">
        <f t="shared" si="4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5"/>
        <v>1</v>
      </c>
      <c r="I181" s="2">
        <f t="shared" si="4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5"/>
        <v>1</v>
      </c>
      <c r="I182" s="2">
        <f t="shared" si="4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5"/>
        <v>1</v>
      </c>
      <c r="I183" s="2">
        <f t="shared" si="4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5"/>
        <v>1</v>
      </c>
      <c r="I184" s="2">
        <f t="shared" si="4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5"/>
        <v>1</v>
      </c>
      <c r="I185" s="2">
        <f t="shared" si="4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5"/>
        <v>1</v>
      </c>
      <c r="I186" s="2">
        <f t="shared" si="4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5"/>
        <v>1</v>
      </c>
      <c r="I187" s="2">
        <f t="shared" si="4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5"/>
        <v>1</v>
      </c>
      <c r="I188" s="2">
        <f t="shared" si="4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5"/>
        <v>0</v>
      </c>
      <c r="I189" s="2">
        <f t="shared" si="4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5"/>
        <v>0</v>
      </c>
      <c r="I190" s="2">
        <f t="shared" si="4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5"/>
        <v>1</v>
      </c>
      <c r="I191" s="2">
        <f t="shared" si="4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5"/>
        <v>1</v>
      </c>
      <c r="I192" s="2">
        <f t="shared" si="4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5"/>
        <v>0</v>
      </c>
      <c r="I193" s="2">
        <f t="shared" si="4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5"/>
        <v>1</v>
      </c>
      <c r="I194" s="2">
        <f t="shared" si="4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5"/>
        <v>3</v>
      </c>
      <c r="I195" s="2">
        <f t="shared" ref="I195:I258" si="6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5"/>
        <v>0</v>
      </c>
      <c r="I196" s="2">
        <f t="shared" si="6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7">G197-SUMIFS(G:G,A:A,A197-1,B:B,B197)</f>
        <v>-1</v>
      </c>
      <c r="I197" s="2">
        <f t="shared" si="6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7"/>
        <v>26</v>
      </c>
      <c r="I198" s="2">
        <f t="shared" si="6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7"/>
        <v>0</v>
      </c>
      <c r="I199" s="2">
        <f t="shared" si="6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7"/>
        <v>11</v>
      </c>
      <c r="I200" s="2">
        <f t="shared" si="6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7"/>
        <v>3</v>
      </c>
      <c r="I201" s="2">
        <f t="shared" si="6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7"/>
        <v>0</v>
      </c>
      <c r="I202" s="2">
        <f t="shared" si="6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7"/>
        <v>1</v>
      </c>
      <c r="I203" s="2">
        <f t="shared" si="6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7"/>
        <v>-1</v>
      </c>
      <c r="I204" s="2">
        <f t="shared" si="6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7"/>
        <v>23</v>
      </c>
      <c r="I205" s="2">
        <f t="shared" si="6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7"/>
        <v>20</v>
      </c>
      <c r="I206" s="2">
        <f t="shared" si="6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7"/>
        <v>0</v>
      </c>
      <c r="I207" s="2">
        <f t="shared" si="6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7"/>
        <v>1</v>
      </c>
      <c r="I208" s="2">
        <f t="shared" si="6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7"/>
        <v>-1</v>
      </c>
      <c r="I209" s="2">
        <f t="shared" si="6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7"/>
        <v>0</v>
      </c>
      <c r="I210" s="2">
        <f t="shared" si="6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7"/>
        <v>0</v>
      </c>
      <c r="I211" s="2">
        <f t="shared" si="6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7"/>
        <v>0</v>
      </c>
      <c r="I212" s="2">
        <f t="shared" si="6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7"/>
        <v>0</v>
      </c>
      <c r="I213" s="2">
        <f t="shared" si="6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7"/>
        <v>1</v>
      </c>
      <c r="I214" s="2">
        <f t="shared" si="6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7"/>
        <v>0</v>
      </c>
      <c r="I215" s="2">
        <f t="shared" si="6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7"/>
        <v>0</v>
      </c>
      <c r="I216" s="2">
        <f t="shared" si="6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7"/>
        <v>-3</v>
      </c>
      <c r="I217" s="2">
        <f t="shared" si="6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7"/>
        <v>1</v>
      </c>
      <c r="I218" s="2">
        <f t="shared" si="6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7"/>
        <v>1</v>
      </c>
      <c r="I219" s="2">
        <f t="shared" si="6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7"/>
        <v>0</v>
      </c>
      <c r="I220" s="2">
        <f t="shared" si="6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7"/>
        <v>-1</v>
      </c>
      <c r="I221" s="2">
        <f t="shared" si="6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7"/>
        <v>0</v>
      </c>
      <c r="I222" s="2">
        <f t="shared" si="6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7"/>
        <v>0</v>
      </c>
      <c r="I223" s="2">
        <f t="shared" si="6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7"/>
        <v>2</v>
      </c>
      <c r="I224" s="2">
        <f t="shared" si="6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7"/>
        <v>1</v>
      </c>
      <c r="I225" s="2">
        <f t="shared" si="6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7"/>
        <v>4</v>
      </c>
      <c r="I226" s="2">
        <f t="shared" si="6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7"/>
        <v>1</v>
      </c>
      <c r="I227" s="2">
        <f t="shared" si="6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7"/>
        <v>0</v>
      </c>
      <c r="I228" s="2">
        <f t="shared" si="6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7"/>
        <v>1</v>
      </c>
      <c r="I229" s="2">
        <f t="shared" si="6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7"/>
        <v>7</v>
      </c>
      <c r="I230" s="2">
        <f t="shared" si="6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7"/>
        <v>1</v>
      </c>
      <c r="I231" s="2">
        <f t="shared" si="6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7"/>
        <v>0</v>
      </c>
      <c r="I232" s="2">
        <f t="shared" si="6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7"/>
        <v>0</v>
      </c>
      <c r="I233" s="2">
        <f t="shared" si="6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7"/>
        <v>4</v>
      </c>
      <c r="I234" s="2">
        <f t="shared" si="6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7"/>
        <v>1</v>
      </c>
      <c r="I235" s="2">
        <f t="shared" si="6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7"/>
        <v>-1</v>
      </c>
      <c r="I236" s="2">
        <f t="shared" si="6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7"/>
        <v>0</v>
      </c>
      <c r="I237" s="2">
        <f t="shared" si="6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7"/>
        <v>1</v>
      </c>
      <c r="I238" s="2">
        <f t="shared" si="6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7"/>
        <v>0</v>
      </c>
      <c r="I239" s="2">
        <f t="shared" si="6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7"/>
        <v>0</v>
      </c>
      <c r="I240" s="2">
        <f t="shared" si="6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7"/>
        <v>3</v>
      </c>
      <c r="I241" s="2">
        <f t="shared" si="6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7"/>
        <v>1</v>
      </c>
      <c r="I242" s="2">
        <f t="shared" si="6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7"/>
        <v>-1</v>
      </c>
      <c r="I243" s="2">
        <f t="shared" si="6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7"/>
        <v>0</v>
      </c>
      <c r="I244" s="2">
        <f t="shared" si="6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7"/>
        <v>27</v>
      </c>
      <c r="I245" s="2">
        <f t="shared" si="6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7"/>
        <v>1</v>
      </c>
      <c r="I246" s="2">
        <f t="shared" si="6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7"/>
        <v>12</v>
      </c>
      <c r="I247" s="2">
        <f t="shared" si="6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7"/>
        <v>1</v>
      </c>
      <c r="I248" s="2">
        <f t="shared" si="6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7"/>
        <v>4</v>
      </c>
      <c r="I249" s="2">
        <f t="shared" si="6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7"/>
        <v>1</v>
      </c>
      <c r="I250" s="2">
        <f t="shared" si="6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7"/>
        <v>5</v>
      </c>
      <c r="I251" s="2">
        <f t="shared" si="6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7"/>
        <v>4</v>
      </c>
      <c r="I252" s="2">
        <f t="shared" si="6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7"/>
        <v>7</v>
      </c>
      <c r="I253" s="2">
        <f t="shared" si="6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7"/>
        <v>24</v>
      </c>
      <c r="I254" s="2">
        <f t="shared" si="6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7"/>
        <v>0</v>
      </c>
      <c r="I255" s="2">
        <f t="shared" si="6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7"/>
        <v>1</v>
      </c>
      <c r="I256" s="2">
        <f t="shared" si="6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7"/>
        <v>1</v>
      </c>
      <c r="I257" s="2">
        <f t="shared" si="6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7"/>
        <v>0</v>
      </c>
      <c r="I258" s="2">
        <f t="shared" si="6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7"/>
        <v>1</v>
      </c>
      <c r="I259" s="2">
        <f t="shared" ref="I259:I322" si="8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7"/>
        <v>1</v>
      </c>
      <c r="I260" s="2">
        <f t="shared" si="8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9">G261-SUMIFS(G:G,A:A,A261-1,B:B,B261)</f>
        <v>0</v>
      </c>
      <c r="I261" s="2">
        <f t="shared" si="8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9"/>
        <v>0</v>
      </c>
      <c r="I262" s="2">
        <f t="shared" si="8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9"/>
        <v>0</v>
      </c>
      <c r="I263" s="2">
        <f t="shared" si="8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9"/>
        <v>1</v>
      </c>
      <c r="I264" s="2">
        <f t="shared" si="8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9"/>
        <v>19</v>
      </c>
      <c r="I265" s="2">
        <f t="shared" si="8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9"/>
        <v>0</v>
      </c>
      <c r="I266" s="2">
        <f t="shared" si="8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9"/>
        <v>0</v>
      </c>
      <c r="I267" s="2">
        <f t="shared" si="8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9"/>
        <v>0</v>
      </c>
      <c r="I268" s="2">
        <f t="shared" si="8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9"/>
        <v>0</v>
      </c>
      <c r="I269" s="2">
        <f t="shared" si="8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9"/>
        <v>0</v>
      </c>
      <c r="I270" s="2">
        <f t="shared" si="8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9"/>
        <v>1</v>
      </c>
      <c r="I271" s="2">
        <f t="shared" si="8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9"/>
        <v>1</v>
      </c>
      <c r="I272" s="2">
        <f t="shared" si="8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9"/>
        <v>1</v>
      </c>
      <c r="I273" s="2">
        <f t="shared" si="8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9"/>
        <v>-1</v>
      </c>
      <c r="I274" s="2">
        <f t="shared" si="8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9"/>
        <v>-4</v>
      </c>
      <c r="I275" s="2">
        <f t="shared" si="8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9"/>
        <v>0</v>
      </c>
      <c r="I276" s="2">
        <f t="shared" si="8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9"/>
        <v>0</v>
      </c>
      <c r="I277" s="2">
        <f t="shared" si="8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9"/>
        <v>1</v>
      </c>
      <c r="I278" s="2">
        <f t="shared" si="8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9"/>
        <v>3</v>
      </c>
      <c r="I279" s="2">
        <f t="shared" si="8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9"/>
        <v>0</v>
      </c>
      <c r="I280" s="2">
        <f t="shared" si="8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9"/>
        <v>1</v>
      </c>
      <c r="I281" s="2">
        <f t="shared" si="8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9"/>
        <v>1</v>
      </c>
      <c r="I282" s="2">
        <f t="shared" si="8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9"/>
        <v>0</v>
      </c>
      <c r="I283" s="2">
        <f t="shared" si="8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9"/>
        <v>0</v>
      </c>
      <c r="I284" s="2">
        <f t="shared" si="8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9"/>
        <v>0</v>
      </c>
      <c r="I285" s="2">
        <f t="shared" si="8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9"/>
        <v>0</v>
      </c>
      <c r="I286" s="2">
        <f t="shared" si="8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9"/>
        <v>3</v>
      </c>
      <c r="I287" s="2">
        <f t="shared" si="8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9"/>
        <v>1</v>
      </c>
      <c r="I288" s="2">
        <f t="shared" si="8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9"/>
        <v>-1</v>
      </c>
      <c r="I289" s="2">
        <f t="shared" si="8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9"/>
        <v>2</v>
      </c>
      <c r="I290" s="2">
        <f t="shared" si="8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9"/>
        <v>0</v>
      </c>
      <c r="I291" s="2">
        <f t="shared" si="8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9"/>
        <v>6</v>
      </c>
      <c r="I292" s="2">
        <f t="shared" si="8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9"/>
        <v>4</v>
      </c>
      <c r="I293" s="2">
        <f t="shared" si="8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9"/>
        <v>0</v>
      </c>
      <c r="I294" s="2">
        <f t="shared" si="8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9"/>
        <v>1</v>
      </c>
      <c r="I295" s="2">
        <f t="shared" si="8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9"/>
        <v>6</v>
      </c>
      <c r="I296" s="2">
        <f t="shared" si="8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9"/>
        <v>0</v>
      </c>
      <c r="I297" s="2">
        <f t="shared" si="8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9"/>
        <v>0</v>
      </c>
      <c r="I298" s="2">
        <f t="shared" si="8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9"/>
        <v>0</v>
      </c>
      <c r="I299" s="2">
        <f t="shared" si="8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9"/>
        <v>1</v>
      </c>
      <c r="I300" s="2">
        <f t="shared" si="8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9"/>
        <v>11</v>
      </c>
      <c r="I301" s="2">
        <f t="shared" si="8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9"/>
        <v>1</v>
      </c>
      <c r="I302" s="2">
        <f t="shared" si="8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9"/>
        <v>6</v>
      </c>
      <c r="I303" s="2">
        <f t="shared" si="8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9"/>
        <v>-16</v>
      </c>
      <c r="I304" s="2">
        <f t="shared" si="8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9"/>
        <v>2</v>
      </c>
      <c r="I305" s="2">
        <f t="shared" si="8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9"/>
        <v>1</v>
      </c>
      <c r="I306" s="2">
        <f t="shared" si="8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9"/>
        <v>0</v>
      </c>
      <c r="I307" s="2">
        <f t="shared" si="8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9"/>
        <v>1</v>
      </c>
      <c r="I308" s="2">
        <f t="shared" si="8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9"/>
        <v>0</v>
      </c>
      <c r="I309" s="2">
        <f t="shared" si="8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9"/>
        <v>0</v>
      </c>
      <c r="I310" s="2">
        <f t="shared" si="8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9"/>
        <v>2</v>
      </c>
      <c r="I311" s="2">
        <f t="shared" si="8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9"/>
        <v>0</v>
      </c>
      <c r="I312" s="2">
        <f t="shared" si="8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9"/>
        <v>0</v>
      </c>
      <c r="I313" s="2">
        <f t="shared" si="8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9"/>
        <v>0</v>
      </c>
      <c r="I314" s="2">
        <f t="shared" si="8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9"/>
        <v>0</v>
      </c>
      <c r="I315" s="2">
        <f t="shared" si="8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9"/>
        <v>5</v>
      </c>
      <c r="I316" s="2">
        <f t="shared" si="8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9"/>
        <v>0</v>
      </c>
      <c r="I317" s="2">
        <f t="shared" si="8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9"/>
        <v>0</v>
      </c>
      <c r="I318" s="2">
        <f t="shared" si="8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9"/>
        <v>0</v>
      </c>
      <c r="I319" s="2">
        <f t="shared" si="8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9"/>
        <v>1</v>
      </c>
      <c r="I320" s="2">
        <f t="shared" si="8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9"/>
        <v>0</v>
      </c>
      <c r="I321" s="2">
        <f t="shared" si="8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9"/>
        <v>0</v>
      </c>
      <c r="I322" s="2">
        <f t="shared" si="8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9"/>
        <v>2</v>
      </c>
      <c r="I323" s="2">
        <f t="shared" ref="I323:I386" si="10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9"/>
        <v>0</v>
      </c>
      <c r="I324" s="2">
        <f t="shared" si="10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1">G325-SUMIFS(G:G,A:A,A325-1,B:B,B325)</f>
        <v>0</v>
      </c>
      <c r="I325" s="2">
        <f t="shared" si="10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1"/>
        <v>7</v>
      </c>
      <c r="I326" s="2">
        <f t="shared" si="10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1"/>
        <v>0</v>
      </c>
      <c r="I327" s="2">
        <f t="shared" si="10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1"/>
        <v>1</v>
      </c>
      <c r="I328" s="2">
        <f t="shared" si="10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1"/>
        <v>2</v>
      </c>
      <c r="I329" s="2">
        <f t="shared" si="10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1"/>
        <v>0</v>
      </c>
      <c r="I330" s="2">
        <f t="shared" si="10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1"/>
        <v>5</v>
      </c>
      <c r="I331" s="2">
        <f t="shared" si="10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1"/>
        <v>1</v>
      </c>
      <c r="I332" s="2">
        <f t="shared" si="10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1"/>
        <v>0</v>
      </c>
      <c r="I333" s="2">
        <f t="shared" si="10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1"/>
        <v>1</v>
      </c>
      <c r="I334" s="2">
        <f t="shared" si="10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1"/>
        <v>1</v>
      </c>
      <c r="I335" s="2">
        <f t="shared" si="10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1"/>
        <v>0</v>
      </c>
      <c r="I336" s="2">
        <f t="shared" si="10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1"/>
        <v>1</v>
      </c>
      <c r="I337" s="2">
        <f t="shared" si="10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1"/>
        <v>0</v>
      </c>
      <c r="I338" s="2">
        <f t="shared" si="10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1"/>
        <v>0</v>
      </c>
      <c r="I339" s="2">
        <f t="shared" si="10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1"/>
        <v>0</v>
      </c>
      <c r="I340" s="2">
        <f t="shared" si="10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1"/>
        <v>0</v>
      </c>
      <c r="I341" s="2">
        <f t="shared" si="10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1"/>
        <v>0</v>
      </c>
      <c r="I342" s="2">
        <f t="shared" si="10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1"/>
        <v>1</v>
      </c>
      <c r="I343" s="2">
        <f t="shared" si="10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1"/>
        <v>0</v>
      </c>
      <c r="I344" s="2">
        <f t="shared" si="10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1"/>
        <v>3</v>
      </c>
      <c r="I345" s="2">
        <f t="shared" si="10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1"/>
        <v>6</v>
      </c>
      <c r="I346" s="2">
        <f t="shared" si="10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1"/>
        <v>0</v>
      </c>
      <c r="I347" s="2">
        <f t="shared" si="10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1"/>
        <v>0</v>
      </c>
      <c r="I348" s="2">
        <f t="shared" si="10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1"/>
        <v>18</v>
      </c>
      <c r="I349" s="2">
        <f t="shared" si="10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1"/>
        <v>0</v>
      </c>
      <c r="I350" s="2">
        <f t="shared" si="10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1"/>
        <v>2</v>
      </c>
      <c r="I351" s="2">
        <f t="shared" si="10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1"/>
        <v>0</v>
      </c>
      <c r="I352" s="2">
        <f t="shared" si="10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1"/>
        <v>0</v>
      </c>
      <c r="I353" s="2">
        <f t="shared" si="10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1"/>
        <v>1</v>
      </c>
      <c r="I354" s="2">
        <f t="shared" si="10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1"/>
        <v>2</v>
      </c>
      <c r="I355" s="2">
        <f t="shared" si="10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1"/>
        <v>3</v>
      </c>
      <c r="I356" s="2">
        <f t="shared" si="10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1"/>
        <v>5</v>
      </c>
      <c r="I357" s="2">
        <f t="shared" si="10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1"/>
        <v>43</v>
      </c>
      <c r="I358" s="2">
        <f t="shared" si="10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1"/>
        <v>0</v>
      </c>
      <c r="I359" s="2">
        <f t="shared" si="10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1"/>
        <v>0</v>
      </c>
      <c r="I360" s="2">
        <f t="shared" si="10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1"/>
        <v>1</v>
      </c>
      <c r="I361" s="2">
        <f t="shared" si="10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1"/>
        <v>1</v>
      </c>
      <c r="I362" s="2">
        <f t="shared" si="10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1"/>
        <v>2</v>
      </c>
      <c r="I363" s="2">
        <f t="shared" si="10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1"/>
        <v>0</v>
      </c>
      <c r="I364" s="2">
        <f t="shared" si="10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1"/>
        <v>1</v>
      </c>
      <c r="I365" s="2">
        <f t="shared" si="10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1"/>
        <v>0</v>
      </c>
      <c r="I366" s="2">
        <f t="shared" si="10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1"/>
        <v>0</v>
      </c>
      <c r="I367" s="2">
        <f t="shared" si="10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1"/>
        <v>1</v>
      </c>
      <c r="I368" s="2">
        <f t="shared" si="10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1"/>
        <v>1</v>
      </c>
      <c r="I369" s="2">
        <f t="shared" si="10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1"/>
        <v>0</v>
      </c>
      <c r="I370" s="2">
        <f t="shared" si="10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1"/>
        <v>3</v>
      </c>
      <c r="I371" s="2">
        <f t="shared" si="10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1"/>
        <v>15</v>
      </c>
      <c r="I372" s="2">
        <f t="shared" si="10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1"/>
        <v>1</v>
      </c>
      <c r="I373" s="2">
        <f t="shared" si="10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1"/>
        <v>2</v>
      </c>
      <c r="I374" s="2">
        <f t="shared" si="10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1"/>
        <v>1</v>
      </c>
      <c r="I375" s="2">
        <f t="shared" si="10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1"/>
        <v>0</v>
      </c>
      <c r="I376" s="2">
        <f t="shared" si="10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1"/>
        <v>2</v>
      </c>
      <c r="I377" s="2">
        <f t="shared" si="10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1"/>
        <v>0</v>
      </c>
      <c r="I378" s="2">
        <f t="shared" si="10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1"/>
        <v>1</v>
      </c>
      <c r="I379" s="2">
        <f t="shared" si="10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1"/>
        <v>0</v>
      </c>
      <c r="I380" s="2">
        <f t="shared" si="10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1"/>
        <v>0</v>
      </c>
      <c r="I381" s="2">
        <f t="shared" si="10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1"/>
        <v>13</v>
      </c>
      <c r="I382" s="2">
        <f t="shared" si="10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1"/>
        <v>0</v>
      </c>
      <c r="I383" s="2">
        <f t="shared" si="10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1"/>
        <v>0</v>
      </c>
      <c r="I384" s="2">
        <f t="shared" si="10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1"/>
        <v>-1</v>
      </c>
      <c r="I385" s="2">
        <f t="shared" si="10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1"/>
        <v>0</v>
      </c>
      <c r="I386" s="2">
        <f t="shared" si="10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1"/>
        <v>6</v>
      </c>
      <c r="I387" s="2">
        <f t="shared" ref="I387:I450" si="12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1"/>
        <v>1</v>
      </c>
      <c r="I388" s="2">
        <f t="shared" si="12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3">G389-SUMIFS(G:G,A:A,A389-1,B:B,B389)</f>
        <v>0</v>
      </c>
      <c r="I389" s="2">
        <f t="shared" si="12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3"/>
        <v>3</v>
      </c>
      <c r="I390" s="2">
        <f t="shared" si="12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3"/>
        <v>1</v>
      </c>
      <c r="I391" s="2">
        <f t="shared" si="12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3"/>
        <v>0</v>
      </c>
      <c r="I392" s="2">
        <f t="shared" si="12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3"/>
        <v>1</v>
      </c>
      <c r="I393" s="2">
        <f t="shared" si="12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3"/>
        <v>0</v>
      </c>
      <c r="I394" s="2">
        <f t="shared" si="12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3"/>
        <v>1</v>
      </c>
      <c r="I395" s="2">
        <f t="shared" si="12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3"/>
        <v>1</v>
      </c>
      <c r="I396" s="2">
        <f t="shared" si="12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3"/>
        <v>0</v>
      </c>
      <c r="I397" s="2">
        <f t="shared" si="12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3"/>
        <v>0</v>
      </c>
      <c r="I398" s="2">
        <f t="shared" si="12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3"/>
        <v>0</v>
      </c>
      <c r="I399" s="2">
        <f t="shared" si="12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3"/>
        <v>0</v>
      </c>
      <c r="I400" s="2">
        <f t="shared" si="12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3"/>
        <v>2</v>
      </c>
      <c r="I401" s="2">
        <f t="shared" si="12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3"/>
        <v>0</v>
      </c>
      <c r="I402" s="2">
        <f t="shared" si="12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3"/>
        <v>5</v>
      </c>
      <c r="I403" s="2">
        <f t="shared" si="12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3"/>
        <v>8</v>
      </c>
      <c r="I404" s="2">
        <f t="shared" si="12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3"/>
        <v>0</v>
      </c>
      <c r="I405" s="2">
        <f t="shared" si="12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3"/>
        <v>1</v>
      </c>
      <c r="I406" s="2">
        <f t="shared" si="12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3"/>
        <v>30</v>
      </c>
      <c r="I407" s="2">
        <f t="shared" si="12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3"/>
        <v>2</v>
      </c>
      <c r="I408" s="2">
        <f t="shared" si="12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3"/>
        <v>7</v>
      </c>
      <c r="I409" s="2">
        <f t="shared" si="12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3"/>
        <v>2</v>
      </c>
      <c r="I410" s="2">
        <f t="shared" si="12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3"/>
        <v>1</v>
      </c>
      <c r="I411" s="2">
        <f t="shared" si="12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3"/>
        <v>2</v>
      </c>
      <c r="I412" s="2">
        <f t="shared" si="12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3"/>
        <v>0</v>
      </c>
      <c r="I413" s="2">
        <f t="shared" si="12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3"/>
        <v>4</v>
      </c>
      <c r="I414" s="2">
        <f t="shared" si="12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3"/>
        <v>3</v>
      </c>
      <c r="I415" s="2">
        <f t="shared" si="12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3"/>
        <v>31</v>
      </c>
      <c r="I416" s="2">
        <f t="shared" si="12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3"/>
        <v>17</v>
      </c>
      <c r="I417" s="2">
        <f t="shared" si="12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3"/>
        <v>1</v>
      </c>
      <c r="I418" s="2">
        <f t="shared" si="12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3"/>
        <v>0</v>
      </c>
      <c r="I419" s="2">
        <f t="shared" si="12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3"/>
        <v>1</v>
      </c>
      <c r="I420" s="2">
        <f t="shared" si="12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3"/>
        <v>2</v>
      </c>
      <c r="I421" s="2">
        <f t="shared" si="12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3"/>
        <v>1</v>
      </c>
      <c r="I422" s="2">
        <f t="shared" si="12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3"/>
        <v>2</v>
      </c>
      <c r="I423" s="2">
        <f t="shared" si="12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3"/>
        <v>1</v>
      </c>
      <c r="I424" s="2">
        <f t="shared" si="12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3"/>
        <v>1</v>
      </c>
      <c r="I425" s="2">
        <f t="shared" si="12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3"/>
        <v>0</v>
      </c>
      <c r="I426" s="2">
        <f t="shared" si="12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3"/>
        <v>0</v>
      </c>
      <c r="I427" s="2">
        <f t="shared" si="12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3"/>
        <v>0</v>
      </c>
      <c r="I428" s="2">
        <f t="shared" si="12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3"/>
        <v>0</v>
      </c>
      <c r="I429" s="2">
        <f t="shared" si="12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3"/>
        <v>0</v>
      </c>
      <c r="I430" s="2">
        <f t="shared" si="12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3"/>
        <v>13</v>
      </c>
      <c r="I431" s="2">
        <f t="shared" si="12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3"/>
        <v>1</v>
      </c>
      <c r="I432" s="2">
        <f t="shared" si="12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3"/>
        <v>2</v>
      </c>
      <c r="I433" s="2">
        <f t="shared" si="12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3"/>
        <v>0</v>
      </c>
      <c r="I434" s="2">
        <f t="shared" si="12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3"/>
        <v>0</v>
      </c>
      <c r="I435" s="2">
        <f t="shared" si="12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3"/>
        <v>0</v>
      </c>
      <c r="I436" s="2">
        <f t="shared" si="12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3"/>
        <v>0</v>
      </c>
      <c r="I437" s="2">
        <f t="shared" si="12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3"/>
        <v>0</v>
      </c>
      <c r="I438" s="2">
        <f t="shared" si="12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3"/>
        <v>0</v>
      </c>
      <c r="I439" s="2">
        <f t="shared" si="12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3"/>
        <v>0</v>
      </c>
      <c r="I440" s="2">
        <f t="shared" si="12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3"/>
        <v>2</v>
      </c>
      <c r="I441" s="2">
        <f t="shared" si="12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3"/>
        <v>0</v>
      </c>
      <c r="I442" s="2">
        <f t="shared" si="12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3"/>
        <v>1</v>
      </c>
      <c r="I443" s="2">
        <f t="shared" si="12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3"/>
        <v>0</v>
      </c>
      <c r="I444" s="2">
        <f t="shared" si="12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3"/>
        <v>1</v>
      </c>
      <c r="I445" s="2">
        <f t="shared" si="12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3"/>
        <v>5</v>
      </c>
      <c r="I446" s="2">
        <f t="shared" si="12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3"/>
        <v>0</v>
      </c>
      <c r="I447" s="2">
        <f t="shared" si="12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3"/>
        <v>0</v>
      </c>
      <c r="I448" s="2">
        <f t="shared" si="12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3"/>
        <v>0</v>
      </c>
      <c r="I449" s="2">
        <f t="shared" si="12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3"/>
        <v>0</v>
      </c>
      <c r="I450" s="2">
        <f t="shared" si="12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3"/>
        <v>1</v>
      </c>
      <c r="I451" s="2">
        <f t="shared" ref="I451:I514" si="14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3"/>
        <v>0</v>
      </c>
      <c r="I452" s="2">
        <f t="shared" si="14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5">G453-SUMIFS(G:G,A:A,A453-1,B:B,B453)</f>
        <v>0</v>
      </c>
      <c r="I453" s="2">
        <f t="shared" si="14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5"/>
        <v>0</v>
      </c>
      <c r="I454" s="2">
        <f t="shared" si="14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5"/>
        <v>0</v>
      </c>
      <c r="I455" s="2">
        <f t="shared" si="14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5"/>
        <v>0</v>
      </c>
      <c r="I456" s="2">
        <f t="shared" si="14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5"/>
        <v>3</v>
      </c>
      <c r="I457" s="2">
        <f t="shared" si="14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5"/>
        <v>0</v>
      </c>
      <c r="I458" s="2">
        <f t="shared" si="14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5"/>
        <v>1</v>
      </c>
      <c r="I459" s="2">
        <f t="shared" si="14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5"/>
        <v>2</v>
      </c>
      <c r="I460" s="2">
        <f t="shared" si="14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5"/>
        <v>0</v>
      </c>
      <c r="I461" s="2">
        <f t="shared" si="14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5"/>
        <v>2</v>
      </c>
      <c r="I462" s="2">
        <f t="shared" si="14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5"/>
        <v>12</v>
      </c>
      <c r="I463" s="2">
        <f t="shared" si="14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5"/>
        <v>1</v>
      </c>
      <c r="I464" s="2">
        <f t="shared" si="14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5"/>
        <v>3</v>
      </c>
      <c r="I465" s="2">
        <f t="shared" si="14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5"/>
        <v>54</v>
      </c>
      <c r="I466" s="2">
        <f t="shared" si="14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5"/>
        <v>1</v>
      </c>
      <c r="I467" s="2">
        <f t="shared" si="14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5"/>
        <v>2</v>
      </c>
      <c r="I468" s="2">
        <f t="shared" si="14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5"/>
        <v>15</v>
      </c>
      <c r="I469" s="2">
        <f t="shared" si="14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5"/>
        <v>2</v>
      </c>
      <c r="I470" s="2">
        <f t="shared" si="14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5"/>
        <v>0</v>
      </c>
      <c r="I471" s="2">
        <f t="shared" si="14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5"/>
        <v>1</v>
      </c>
      <c r="I472" s="2">
        <f t="shared" si="14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5"/>
        <v>0</v>
      </c>
      <c r="I473" s="2">
        <f t="shared" si="14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5"/>
        <v>21</v>
      </c>
      <c r="I474" s="2">
        <f t="shared" si="14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5"/>
        <v>7</v>
      </c>
      <c r="I475" s="2">
        <f t="shared" si="14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5"/>
        <v>60</v>
      </c>
      <c r="I476" s="2">
        <f t="shared" si="14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5"/>
        <v>24</v>
      </c>
      <c r="I477" s="2">
        <f t="shared" si="14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5"/>
        <v>1</v>
      </c>
      <c r="I478" s="2">
        <f t="shared" si="14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5"/>
        <v>0</v>
      </c>
      <c r="I479" s="2">
        <f t="shared" si="14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5"/>
        <v>1</v>
      </c>
      <c r="I480" s="2">
        <f t="shared" si="14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5"/>
        <v>2</v>
      </c>
      <c r="I481" s="2">
        <f t="shared" si="14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5"/>
        <v>3</v>
      </c>
      <c r="I482" s="2">
        <f t="shared" si="14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5"/>
        <v>-1</v>
      </c>
      <c r="I483" s="2">
        <f t="shared" si="14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5"/>
        <v>0</v>
      </c>
      <c r="I484" s="2">
        <f t="shared" si="14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5"/>
        <v>1</v>
      </c>
      <c r="I485" s="2">
        <f t="shared" si="14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5"/>
        <v>0</v>
      </c>
      <c r="I486" s="2">
        <f t="shared" si="14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5"/>
        <v>1</v>
      </c>
      <c r="I487" s="2">
        <f t="shared" si="14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5"/>
        <v>0</v>
      </c>
      <c r="I488" s="2">
        <f t="shared" si="14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5"/>
        <v>0</v>
      </c>
      <c r="I489" s="2">
        <f t="shared" si="14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5"/>
        <v>0</v>
      </c>
      <c r="I490" s="2">
        <f t="shared" si="14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5"/>
        <v>0</v>
      </c>
      <c r="I491" s="2">
        <f t="shared" si="14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5"/>
        <v>0</v>
      </c>
      <c r="I492" s="2">
        <f t="shared" si="14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5"/>
        <v>27</v>
      </c>
      <c r="I493" s="2">
        <f t="shared" si="14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5"/>
        <v>0</v>
      </c>
      <c r="I494" s="2">
        <f t="shared" si="14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5"/>
        <v>2</v>
      </c>
      <c r="I495" s="2">
        <f t="shared" si="14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5"/>
        <v>0</v>
      </c>
      <c r="I496" s="2">
        <f t="shared" si="14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5"/>
        <v>1</v>
      </c>
      <c r="I497" s="2">
        <f t="shared" si="14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5"/>
        <v>0</v>
      </c>
      <c r="I498" s="2">
        <f t="shared" si="14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5"/>
        <v>0</v>
      </c>
      <c r="I499" s="2">
        <f t="shared" si="14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5"/>
        <v>0</v>
      </c>
      <c r="I500" s="2">
        <f t="shared" si="14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5"/>
        <v>1</v>
      </c>
      <c r="I501" s="2">
        <f t="shared" si="14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5"/>
        <v>0</v>
      </c>
      <c r="I502" s="2">
        <f t="shared" si="14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5"/>
        <v>5</v>
      </c>
      <c r="I503" s="2">
        <f t="shared" si="14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5"/>
        <v>1</v>
      </c>
      <c r="I504" s="2">
        <f t="shared" si="14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5"/>
        <v>0</v>
      </c>
      <c r="I505" s="2">
        <f t="shared" si="14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5"/>
        <v>0</v>
      </c>
      <c r="I506" s="2">
        <f t="shared" si="14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5"/>
        <v>0</v>
      </c>
      <c r="I507" s="2">
        <f t="shared" si="14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5"/>
        <v>0</v>
      </c>
      <c r="I508" s="2">
        <f t="shared" si="14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5"/>
        <v>1</v>
      </c>
      <c r="I509" s="2">
        <f t="shared" si="14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5"/>
        <v>2</v>
      </c>
      <c r="I510" s="2">
        <f t="shared" si="14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5"/>
        <v>0</v>
      </c>
      <c r="I511" s="2">
        <f t="shared" si="14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5"/>
        <v>0</v>
      </c>
      <c r="I512" s="2">
        <f t="shared" si="14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5"/>
        <v>0</v>
      </c>
      <c r="I513" s="2">
        <f t="shared" si="14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5"/>
        <v>1</v>
      </c>
      <c r="I514" s="2">
        <f t="shared" si="14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5"/>
        <v>0</v>
      </c>
      <c r="I515" s="2">
        <f t="shared" ref="I515:I578" si="16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5"/>
        <v>2</v>
      </c>
      <c r="I516" s="2">
        <f t="shared" si="16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7">G517-SUMIFS(G:G,A:A,A517-1,B:B,B517)</f>
        <v>1</v>
      </c>
      <c r="I517" s="2">
        <f t="shared" si="16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7"/>
        <v>0</v>
      </c>
      <c r="I518" s="2">
        <f t="shared" si="16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7"/>
        <v>0</v>
      </c>
      <c r="I519" s="2">
        <f t="shared" si="16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7"/>
        <v>1</v>
      </c>
      <c r="I520" s="2">
        <f t="shared" si="16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7"/>
        <v>2</v>
      </c>
      <c r="I521" s="2">
        <f t="shared" si="16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7"/>
        <v>1</v>
      </c>
      <c r="I522" s="2">
        <f t="shared" si="16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7"/>
        <v>1</v>
      </c>
      <c r="I523" s="2">
        <f t="shared" si="16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7"/>
        <v>0</v>
      </c>
      <c r="I524" s="2">
        <f t="shared" si="16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7"/>
        <v>4</v>
      </c>
      <c r="I525" s="2">
        <f t="shared" si="16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7"/>
        <v>0</v>
      </c>
      <c r="I526" s="2">
        <f t="shared" si="16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7"/>
        <v>1</v>
      </c>
      <c r="I527" s="2">
        <f t="shared" si="16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7"/>
        <v>7</v>
      </c>
      <c r="I528" s="2">
        <f t="shared" si="16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7"/>
        <v>0</v>
      </c>
      <c r="I529" s="2">
        <f t="shared" si="16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7"/>
        <v>0</v>
      </c>
      <c r="I530" s="2">
        <f t="shared" si="16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7"/>
        <v>68</v>
      </c>
      <c r="I531" s="2">
        <f t="shared" si="16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7"/>
        <v>0</v>
      </c>
      <c r="I532" s="2">
        <f t="shared" si="16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7"/>
        <v>0</v>
      </c>
      <c r="I533" s="2">
        <f t="shared" si="16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7"/>
        <v>24</v>
      </c>
      <c r="I534" s="2">
        <f t="shared" si="16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7"/>
        <v>1</v>
      </c>
      <c r="I535" s="2">
        <f t="shared" si="16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7"/>
        <v>1</v>
      </c>
      <c r="I536" s="2">
        <f t="shared" si="16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7"/>
        <v>0</v>
      </c>
      <c r="I537" s="2">
        <f t="shared" si="16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7"/>
        <v>1</v>
      </c>
      <c r="I538" s="2">
        <f t="shared" si="16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7"/>
        <v>4</v>
      </c>
      <c r="I539" s="2">
        <f t="shared" si="16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7"/>
        <v>1</v>
      </c>
      <c r="I540" s="2">
        <f t="shared" si="16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7"/>
        <v>0</v>
      </c>
      <c r="I541" s="2">
        <f t="shared" si="16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7"/>
        <v>4</v>
      </c>
      <c r="I542" s="2">
        <f t="shared" si="16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7"/>
        <v>0</v>
      </c>
      <c r="I543" s="2">
        <f t="shared" si="16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7"/>
        <v>7</v>
      </c>
      <c r="I544" s="2">
        <f t="shared" si="16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7"/>
        <v>-10</v>
      </c>
      <c r="I545" s="2">
        <f t="shared" si="16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7"/>
        <v>1</v>
      </c>
      <c r="I546" s="2">
        <f t="shared" si="16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7"/>
        <v>0</v>
      </c>
      <c r="I547" s="2">
        <f t="shared" si="16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7"/>
        <v>0</v>
      </c>
      <c r="I548" s="2">
        <f t="shared" si="16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7"/>
        <v>0</v>
      </c>
      <c r="I549" s="2">
        <f t="shared" si="16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7"/>
        <v>0</v>
      </c>
      <c r="I550" s="2">
        <f t="shared" si="16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7"/>
        <v>3</v>
      </c>
      <c r="I551" s="2">
        <f t="shared" si="16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7"/>
        <v>0</v>
      </c>
      <c r="I552" s="2">
        <f t="shared" si="16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7"/>
        <v>-1</v>
      </c>
      <c r="I553" s="2">
        <f t="shared" si="16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7"/>
        <v>1</v>
      </c>
      <c r="I554" s="2">
        <f t="shared" si="16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7"/>
        <v>0</v>
      </c>
      <c r="I555" s="2">
        <f t="shared" si="16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7"/>
        <v>1</v>
      </c>
      <c r="I556" s="2">
        <f t="shared" si="16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7"/>
        <v>0</v>
      </c>
      <c r="I557" s="2">
        <f t="shared" si="16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7"/>
        <v>0</v>
      </c>
      <c r="I558" s="2">
        <f t="shared" si="16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7"/>
        <v>0</v>
      </c>
      <c r="I559" s="2">
        <f t="shared" si="16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7"/>
        <v>1</v>
      </c>
      <c r="I560" s="2">
        <f t="shared" si="16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7"/>
        <v>3</v>
      </c>
      <c r="I561" s="2">
        <f t="shared" si="16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7"/>
        <v>17</v>
      </c>
      <c r="I562" s="2">
        <f t="shared" si="16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7"/>
        <v>0</v>
      </c>
      <c r="I563" s="2">
        <f t="shared" si="16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7"/>
        <v>0</v>
      </c>
      <c r="I564" s="2">
        <f t="shared" si="16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7"/>
        <v>0</v>
      </c>
      <c r="I565" s="2">
        <f t="shared" si="16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7"/>
        <v>6</v>
      </c>
      <c r="I566" s="2">
        <f t="shared" si="16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7"/>
        <v>3</v>
      </c>
      <c r="I567" s="2">
        <f t="shared" si="16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7"/>
        <v>1</v>
      </c>
      <c r="I568" s="2">
        <f t="shared" si="16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7"/>
        <v>1</v>
      </c>
      <c r="I569" s="2">
        <f t="shared" si="16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7"/>
        <v>0</v>
      </c>
      <c r="I570" s="2">
        <f t="shared" si="16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7"/>
        <v>0</v>
      </c>
      <c r="I571" s="2">
        <f t="shared" si="16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7"/>
        <v>0</v>
      </c>
      <c r="I572" s="2">
        <f t="shared" si="16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7"/>
        <v>0</v>
      </c>
      <c r="I573" s="2">
        <f t="shared" si="16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7"/>
        <v>0</v>
      </c>
      <c r="I574" s="2">
        <f t="shared" si="16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7"/>
        <v>0</v>
      </c>
      <c r="I575" s="2">
        <f t="shared" si="16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7"/>
        <v>2</v>
      </c>
      <c r="I576" s="2">
        <f t="shared" si="16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7"/>
        <v>1</v>
      </c>
      <c r="I577" s="2">
        <f t="shared" si="16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7"/>
        <v>0</v>
      </c>
      <c r="I578" s="2">
        <f t="shared" si="16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7"/>
        <v>0</v>
      </c>
      <c r="I579" s="2">
        <f t="shared" ref="I579:I642" si="18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7"/>
        <v>1</v>
      </c>
      <c r="I580" s="2">
        <f t="shared" si="18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19">G581-SUMIFS(G:G,A:A,A581-1,B:B,B581)</f>
        <v>5</v>
      </c>
      <c r="I581" s="2">
        <f t="shared" si="18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19"/>
        <v>0</v>
      </c>
      <c r="I582" s="2">
        <f t="shared" si="18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19"/>
        <v>0</v>
      </c>
      <c r="I583" s="2">
        <f t="shared" si="18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19"/>
        <v>2</v>
      </c>
      <c r="I584" s="2">
        <f t="shared" si="18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19"/>
        <v>1</v>
      </c>
      <c r="I585" s="2">
        <f t="shared" si="18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19"/>
        <v>0</v>
      </c>
      <c r="I586" s="2">
        <f t="shared" si="18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19"/>
        <v>1</v>
      </c>
      <c r="I587" s="2">
        <f t="shared" si="18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19"/>
        <v>0</v>
      </c>
      <c r="I588" s="2">
        <f t="shared" si="18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19"/>
        <v>0</v>
      </c>
      <c r="I589" s="2">
        <f t="shared" si="18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19"/>
        <v>1</v>
      </c>
      <c r="I590" s="2">
        <f t="shared" si="18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19"/>
        <v>0</v>
      </c>
      <c r="I591" s="2">
        <f t="shared" si="18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19"/>
        <v>0</v>
      </c>
      <c r="I592" s="2">
        <f t="shared" si="18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19"/>
        <v>2</v>
      </c>
      <c r="I593" s="2">
        <f t="shared" si="18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19"/>
        <v>0</v>
      </c>
      <c r="I594" s="2">
        <f t="shared" si="18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19"/>
        <v>1</v>
      </c>
      <c r="I595" s="2">
        <f t="shared" si="18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19"/>
        <v>0</v>
      </c>
      <c r="I596" s="2">
        <f t="shared" si="18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19"/>
        <v>0</v>
      </c>
      <c r="I597" s="2">
        <f t="shared" si="18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19"/>
        <v>0</v>
      </c>
      <c r="I598" s="2">
        <f t="shared" si="18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19"/>
        <v>1</v>
      </c>
      <c r="I599" s="2">
        <f t="shared" si="18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19"/>
        <v>2</v>
      </c>
      <c r="I600" s="2">
        <f t="shared" si="18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19"/>
        <v>2</v>
      </c>
      <c r="I601" s="2">
        <f t="shared" si="18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19"/>
        <v>0</v>
      </c>
      <c r="I602" s="2">
        <f t="shared" si="18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19"/>
        <v>0</v>
      </c>
      <c r="I603" s="2">
        <f t="shared" si="18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19"/>
        <v>44</v>
      </c>
      <c r="I604" s="2">
        <f t="shared" si="18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19"/>
        <v>0</v>
      </c>
      <c r="I605" s="2">
        <f t="shared" si="18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19"/>
        <v>2</v>
      </c>
      <c r="I606" s="2">
        <f t="shared" si="18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19"/>
        <v>11</v>
      </c>
      <c r="I607" s="2">
        <f t="shared" si="18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19"/>
        <v>4</v>
      </c>
      <c r="I608" s="2">
        <f t="shared" si="18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19"/>
        <v>0</v>
      </c>
      <c r="I609" s="2">
        <f t="shared" si="18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19"/>
        <v>0</v>
      </c>
      <c r="I610" s="2">
        <f t="shared" si="18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19"/>
        <v>0</v>
      </c>
      <c r="I611" s="2">
        <f t="shared" si="18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19"/>
        <v>0</v>
      </c>
      <c r="I612" s="2">
        <f t="shared" si="18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19"/>
        <v>0</v>
      </c>
      <c r="I613" s="2">
        <f t="shared" si="18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19"/>
        <v>0</v>
      </c>
      <c r="I614" s="2">
        <f t="shared" si="18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19"/>
        <v>6</v>
      </c>
      <c r="I615" s="2">
        <f t="shared" si="18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19"/>
        <v>7</v>
      </c>
      <c r="I616" s="2">
        <f t="shared" si="18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19"/>
        <v>2</v>
      </c>
      <c r="I617" s="2">
        <f t="shared" si="18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19"/>
        <v>29</v>
      </c>
      <c r="I618" s="2">
        <f t="shared" si="18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19"/>
        <v>3</v>
      </c>
      <c r="I619" s="2">
        <f t="shared" si="18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19"/>
        <v>0</v>
      </c>
      <c r="I620" s="2">
        <f t="shared" si="18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19"/>
        <v>0</v>
      </c>
      <c r="I621" s="2">
        <f t="shared" si="18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19"/>
        <v>0</v>
      </c>
      <c r="I622" s="2">
        <f t="shared" si="18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19"/>
        <v>1</v>
      </c>
      <c r="I623" s="2">
        <f t="shared" si="18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19"/>
        <v>1</v>
      </c>
      <c r="I624" s="2">
        <f t="shared" si="18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19"/>
        <v>0</v>
      </c>
      <c r="I625" s="2">
        <f t="shared" si="18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19"/>
        <v>0</v>
      </c>
      <c r="I626" s="2">
        <f t="shared" si="18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19"/>
        <v>0</v>
      </c>
      <c r="I627" s="2">
        <f t="shared" si="18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19"/>
        <v>0</v>
      </c>
      <c r="I628" s="2">
        <f t="shared" si="18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19"/>
        <v>0</v>
      </c>
      <c r="I629" s="2">
        <f t="shared" si="18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19"/>
        <v>1</v>
      </c>
      <c r="I630" s="2">
        <f t="shared" si="18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19"/>
        <v>0</v>
      </c>
      <c r="I631" s="2">
        <f t="shared" si="18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19"/>
        <v>0</v>
      </c>
      <c r="I632" s="2">
        <f t="shared" si="18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19"/>
        <v>0</v>
      </c>
      <c r="I633" s="2">
        <f t="shared" si="18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19"/>
        <v>2</v>
      </c>
      <c r="I634" s="2">
        <f t="shared" si="18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19"/>
        <v>104</v>
      </c>
      <c r="I635" s="2">
        <f t="shared" si="18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19"/>
        <v>1</v>
      </c>
      <c r="I636" s="2">
        <f t="shared" si="18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19"/>
        <v>1</v>
      </c>
      <c r="I637" s="2">
        <f t="shared" si="18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19"/>
        <v>0</v>
      </c>
      <c r="I638" s="2">
        <f t="shared" si="18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19"/>
        <v>0</v>
      </c>
      <c r="I639" s="2">
        <f t="shared" si="18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19"/>
        <v>1</v>
      </c>
      <c r="I640" s="2">
        <f t="shared" si="18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19"/>
        <v>-1</v>
      </c>
      <c r="I641" s="2">
        <f t="shared" si="18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19"/>
        <v>2</v>
      </c>
      <c r="I642" s="2">
        <f t="shared" si="18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19"/>
        <v>1</v>
      </c>
      <c r="I643" s="2">
        <f t="shared" ref="I643:I706" si="20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19"/>
        <v>3</v>
      </c>
      <c r="I644" s="2">
        <f t="shared" si="20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1">G645-SUMIFS(G:G,A:A,A645-1,B:B,B645)</f>
        <v>0</v>
      </c>
      <c r="I645" s="2">
        <f t="shared" si="20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1"/>
        <v>0</v>
      </c>
      <c r="I646" s="2">
        <f t="shared" si="20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1"/>
        <v>5</v>
      </c>
      <c r="I647" s="2">
        <f t="shared" si="20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1"/>
        <v>0</v>
      </c>
      <c r="I648" s="2">
        <f t="shared" si="20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1"/>
        <v>0</v>
      </c>
      <c r="I649" s="2">
        <f t="shared" si="20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1"/>
        <v>2</v>
      </c>
      <c r="I650" s="2">
        <f t="shared" si="20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1"/>
        <v>0</v>
      </c>
      <c r="I651" s="2">
        <f t="shared" si="20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1"/>
        <v>0</v>
      </c>
      <c r="I652" s="2">
        <f t="shared" si="20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1"/>
        <v>-1</v>
      </c>
      <c r="I653" s="2">
        <f t="shared" si="20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1"/>
        <v>0</v>
      </c>
      <c r="I654" s="2">
        <f t="shared" si="20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1"/>
        <v>0</v>
      </c>
      <c r="I655" s="2">
        <f t="shared" si="20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1"/>
        <v>14</v>
      </c>
      <c r="I656" s="2">
        <f t="shared" si="20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1"/>
        <v>2</v>
      </c>
      <c r="I657" s="2">
        <f t="shared" si="20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1"/>
        <v>0</v>
      </c>
      <c r="I658" s="2">
        <f t="shared" si="20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1"/>
        <v>0</v>
      </c>
      <c r="I659" s="2">
        <f t="shared" si="20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1"/>
        <v>0</v>
      </c>
      <c r="I660" s="2">
        <f t="shared" si="20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1"/>
        <v>0</v>
      </c>
      <c r="I661" s="2">
        <f t="shared" si="20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1"/>
        <v>2</v>
      </c>
      <c r="I662" s="2">
        <f t="shared" si="20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1"/>
        <v>1</v>
      </c>
      <c r="I663" s="2">
        <f t="shared" si="20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1"/>
        <v>1</v>
      </c>
      <c r="I664" s="2">
        <f t="shared" si="20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1"/>
        <v>3</v>
      </c>
      <c r="I665" s="2">
        <f t="shared" si="20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1"/>
        <v>0</v>
      </c>
      <c r="I666" s="2">
        <f t="shared" si="20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1"/>
        <v>0</v>
      </c>
      <c r="I667" s="2">
        <f t="shared" si="20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1"/>
        <v>0</v>
      </c>
      <c r="I668" s="2">
        <f t="shared" si="20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1"/>
        <v>0</v>
      </c>
      <c r="I669" s="2">
        <f t="shared" si="20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1"/>
        <v>0</v>
      </c>
      <c r="I670" s="2">
        <f t="shared" si="20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1"/>
        <v>0</v>
      </c>
      <c r="I671" s="2">
        <f t="shared" si="20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1"/>
        <v>0</v>
      </c>
      <c r="I672" s="2">
        <f t="shared" si="20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1"/>
        <v>0</v>
      </c>
      <c r="I673" s="2">
        <f t="shared" si="20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1"/>
        <v>0</v>
      </c>
      <c r="I674" s="2">
        <f t="shared" si="20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1"/>
        <v>7</v>
      </c>
      <c r="I675" s="2">
        <f t="shared" si="20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1"/>
        <v>0</v>
      </c>
      <c r="I676" s="2">
        <f t="shared" si="20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1"/>
        <v>2</v>
      </c>
      <c r="I677" s="2">
        <f t="shared" si="20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1"/>
        <v>9</v>
      </c>
      <c r="I678" s="2">
        <f t="shared" si="20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1"/>
        <v>0</v>
      </c>
      <c r="I679" s="2">
        <f t="shared" si="20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1"/>
        <v>1</v>
      </c>
      <c r="I680" s="2">
        <f t="shared" si="20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1"/>
        <v>83</v>
      </c>
      <c r="I681" s="2">
        <f t="shared" si="20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1"/>
        <v>0</v>
      </c>
      <c r="I682" s="2">
        <f t="shared" si="20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1"/>
        <v>3</v>
      </c>
      <c r="I683" s="2">
        <f t="shared" si="20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1"/>
        <v>71</v>
      </c>
      <c r="I684" s="2">
        <f t="shared" si="20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1"/>
        <v>1</v>
      </c>
      <c r="I685" s="2">
        <f t="shared" si="20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1"/>
        <v>2</v>
      </c>
      <c r="I686" s="2">
        <f t="shared" si="20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1"/>
        <v>0</v>
      </c>
      <c r="I687" s="2">
        <f t="shared" si="20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1"/>
        <v>0</v>
      </c>
      <c r="I688" s="2">
        <f t="shared" si="20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1"/>
        <v>1</v>
      </c>
      <c r="I689" s="2">
        <f t="shared" si="20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1"/>
        <v>0</v>
      </c>
      <c r="I690" s="2">
        <f t="shared" si="20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1"/>
        <v>1</v>
      </c>
      <c r="I691" s="2">
        <f t="shared" si="20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1"/>
        <v>0</v>
      </c>
      <c r="I692" s="2">
        <f t="shared" si="20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1"/>
        <v>0</v>
      </c>
      <c r="I693" s="2">
        <f t="shared" si="20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1"/>
        <v>10</v>
      </c>
      <c r="I694" s="2">
        <f t="shared" si="20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1"/>
        <v>5</v>
      </c>
      <c r="I695" s="2">
        <f t="shared" si="20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1"/>
        <v>42</v>
      </c>
      <c r="I696" s="2">
        <f t="shared" si="20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1"/>
        <v>-90</v>
      </c>
      <c r="I697" s="2">
        <f t="shared" si="20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22">SUM(C698:D698)</f>
        <v>139</v>
      </c>
      <c r="G698" s="4">
        <f t="shared" ref="G698:G761" si="23">C698</f>
        <v>10</v>
      </c>
      <c r="H698" s="4">
        <f t="shared" si="21"/>
        <v>1</v>
      </c>
      <c r="I698" s="2">
        <f t="shared" si="20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2"/>
        <v>76</v>
      </c>
      <c r="G699" s="4">
        <f t="shared" si="23"/>
        <v>2</v>
      </c>
      <c r="H699" s="4">
        <f t="shared" si="21"/>
        <v>1</v>
      </c>
      <c r="I699" s="2">
        <f t="shared" si="20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2"/>
        <v>36</v>
      </c>
      <c r="G700" s="4">
        <f t="shared" si="23"/>
        <v>4</v>
      </c>
      <c r="H700" s="4">
        <f t="shared" si="21"/>
        <v>1</v>
      </c>
      <c r="I700" s="2">
        <f t="shared" si="20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2"/>
        <v>10</v>
      </c>
      <c r="G701" s="4">
        <f t="shared" si="23"/>
        <v>2</v>
      </c>
      <c r="H701" s="4">
        <f t="shared" si="21"/>
        <v>0</v>
      </c>
      <c r="I701" s="2">
        <f t="shared" si="20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2"/>
        <v>149</v>
      </c>
      <c r="G702" s="4">
        <f t="shared" si="23"/>
        <v>25</v>
      </c>
      <c r="H702" s="4">
        <f t="shared" si="21"/>
        <v>15</v>
      </c>
      <c r="I702" s="2">
        <f t="shared" si="20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2"/>
        <v>119</v>
      </c>
      <c r="G703" s="4">
        <f t="shared" si="23"/>
        <v>10</v>
      </c>
      <c r="H703" s="4">
        <f t="shared" si="21"/>
        <v>1</v>
      </c>
      <c r="I703" s="2">
        <f t="shared" si="20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2"/>
        <v>58</v>
      </c>
      <c r="G704" s="4">
        <f t="shared" si="23"/>
        <v>4</v>
      </c>
      <c r="H704" s="4">
        <f t="shared" si="21"/>
        <v>0</v>
      </c>
      <c r="I704" s="2">
        <f t="shared" si="20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2"/>
        <v>50</v>
      </c>
      <c r="G705" s="4">
        <f t="shared" si="23"/>
        <v>3</v>
      </c>
      <c r="H705" s="4">
        <f t="shared" si="21"/>
        <v>1</v>
      </c>
      <c r="I705" s="2">
        <f t="shared" si="20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2"/>
        <v>84</v>
      </c>
      <c r="G706" s="4">
        <f t="shared" si="23"/>
        <v>5</v>
      </c>
      <c r="H706" s="4">
        <f t="shared" si="21"/>
        <v>0</v>
      </c>
      <c r="I706" s="2">
        <f t="shared" si="20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2"/>
        <v>53</v>
      </c>
      <c r="G707" s="4">
        <f t="shared" si="23"/>
        <v>1</v>
      </c>
      <c r="H707" s="4">
        <f t="shared" si="21"/>
        <v>0</v>
      </c>
      <c r="I707" s="2">
        <f t="shared" ref="I707:I770" si="24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2"/>
        <v>165</v>
      </c>
      <c r="G708" s="4">
        <f t="shared" si="23"/>
        <v>10</v>
      </c>
      <c r="H708" s="4">
        <f t="shared" si="21"/>
        <v>2</v>
      </c>
      <c r="I708" s="2">
        <f t="shared" si="24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2"/>
        <v>46</v>
      </c>
      <c r="G709" s="4">
        <f t="shared" si="23"/>
        <v>3</v>
      </c>
      <c r="H709" s="4">
        <f t="shared" ref="H709:H772" si="25">G709-SUMIFS(G:G,A:A,A709-1,B:B,B709)</f>
        <v>0</v>
      </c>
      <c r="I709" s="2">
        <f t="shared" si="24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2"/>
        <v>26</v>
      </c>
      <c r="G710" s="4">
        <f t="shared" si="23"/>
        <v>2</v>
      </c>
      <c r="H710" s="4">
        <f t="shared" si="25"/>
        <v>0</v>
      </c>
      <c r="I710" s="2">
        <f t="shared" si="24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2"/>
        <v>22</v>
      </c>
      <c r="G711" s="4">
        <f t="shared" si="23"/>
        <v>0</v>
      </c>
      <c r="H711" s="4">
        <f t="shared" si="25"/>
        <v>0</v>
      </c>
      <c r="I711" s="2">
        <f t="shared" si="24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2"/>
        <v>41</v>
      </c>
      <c r="G712" s="4">
        <f t="shared" si="23"/>
        <v>1</v>
      </c>
      <c r="H712" s="4">
        <f t="shared" si="25"/>
        <v>0</v>
      </c>
      <c r="I712" s="2">
        <f t="shared" si="24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2"/>
        <v>121</v>
      </c>
      <c r="G713" s="4">
        <f t="shared" si="23"/>
        <v>1</v>
      </c>
      <c r="H713" s="4">
        <f t="shared" si="25"/>
        <v>0</v>
      </c>
      <c r="I713" s="2">
        <f t="shared" si="24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2"/>
        <v>17</v>
      </c>
      <c r="G714" s="4">
        <f t="shared" si="23"/>
        <v>0</v>
      </c>
      <c r="H714" s="4">
        <f t="shared" si="25"/>
        <v>0</v>
      </c>
      <c r="I714" s="2">
        <f t="shared" si="24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2"/>
        <v>252</v>
      </c>
      <c r="G715" s="4">
        <f t="shared" si="23"/>
        <v>11</v>
      </c>
      <c r="H715" s="4">
        <f t="shared" si="25"/>
        <v>0</v>
      </c>
      <c r="I715" s="2">
        <f t="shared" si="24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2"/>
        <v>4276</v>
      </c>
      <c r="G716" s="4">
        <f t="shared" si="23"/>
        <v>391</v>
      </c>
      <c r="H716" s="4">
        <f t="shared" si="25"/>
        <v>27</v>
      </c>
      <c r="I716" s="2">
        <f t="shared" si="24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2"/>
        <v>52</v>
      </c>
      <c r="G717" s="4">
        <f t="shared" si="23"/>
        <v>4</v>
      </c>
      <c r="H717" s="4">
        <f t="shared" si="25"/>
        <v>0</v>
      </c>
      <c r="I717" s="2">
        <f t="shared" si="24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2"/>
        <v>30</v>
      </c>
      <c r="G718" s="4">
        <f t="shared" si="23"/>
        <v>0</v>
      </c>
      <c r="H718" s="4">
        <f t="shared" si="25"/>
        <v>0</v>
      </c>
      <c r="I718" s="2">
        <f t="shared" si="24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2"/>
        <v>141</v>
      </c>
      <c r="G719" s="4">
        <f t="shared" si="23"/>
        <v>17</v>
      </c>
      <c r="H719" s="4">
        <f t="shared" si="25"/>
        <v>5</v>
      </c>
      <c r="I719" s="2">
        <f t="shared" si="24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2"/>
        <v>55</v>
      </c>
      <c r="G720" s="4">
        <f t="shared" si="23"/>
        <v>3</v>
      </c>
      <c r="H720" s="4">
        <f t="shared" si="25"/>
        <v>0</v>
      </c>
      <c r="I720" s="2">
        <f t="shared" si="24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2"/>
        <v>132</v>
      </c>
      <c r="G721" s="4">
        <f t="shared" si="23"/>
        <v>12</v>
      </c>
      <c r="H721" s="4">
        <f t="shared" si="25"/>
        <v>2</v>
      </c>
      <c r="I721" s="2">
        <f t="shared" si="24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2"/>
        <v>45</v>
      </c>
      <c r="G722" s="4">
        <f t="shared" si="23"/>
        <v>1</v>
      </c>
      <c r="H722" s="4">
        <f t="shared" si="25"/>
        <v>0</v>
      </c>
      <c r="I722" s="2">
        <f t="shared" si="24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2"/>
        <v>73</v>
      </c>
      <c r="G723" s="4">
        <f t="shared" si="23"/>
        <v>5</v>
      </c>
      <c r="H723" s="4">
        <f t="shared" si="25"/>
        <v>0</v>
      </c>
      <c r="I723" s="2">
        <f t="shared" si="24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2"/>
        <v>96</v>
      </c>
      <c r="G724" s="4">
        <f t="shared" si="23"/>
        <v>6</v>
      </c>
      <c r="H724" s="4">
        <f t="shared" si="25"/>
        <v>1</v>
      </c>
      <c r="I724" s="2">
        <f t="shared" si="24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2"/>
        <v>73</v>
      </c>
      <c r="G725" s="4">
        <f t="shared" si="23"/>
        <v>3</v>
      </c>
      <c r="H725" s="4">
        <f t="shared" si="25"/>
        <v>2</v>
      </c>
      <c r="I725" s="2">
        <f t="shared" si="24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2"/>
        <v>36</v>
      </c>
      <c r="G726" s="4">
        <f t="shared" si="23"/>
        <v>0</v>
      </c>
      <c r="H726" s="4">
        <f t="shared" si="25"/>
        <v>0</v>
      </c>
      <c r="I726" s="2">
        <f t="shared" si="24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2"/>
        <v>73</v>
      </c>
      <c r="G727" s="4">
        <f t="shared" si="23"/>
        <v>12</v>
      </c>
      <c r="H727" s="4">
        <f t="shared" si="25"/>
        <v>0</v>
      </c>
      <c r="I727" s="2">
        <f t="shared" si="24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2"/>
        <v>26</v>
      </c>
      <c r="G728" s="4">
        <f t="shared" si="23"/>
        <v>4</v>
      </c>
      <c r="H728" s="4">
        <f t="shared" si="25"/>
        <v>2</v>
      </c>
      <c r="I728" s="2">
        <f t="shared" si="24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2"/>
        <v>67</v>
      </c>
      <c r="G729" s="4">
        <f t="shared" si="23"/>
        <v>2</v>
      </c>
      <c r="H729" s="4">
        <f t="shared" si="25"/>
        <v>0</v>
      </c>
      <c r="I729" s="2">
        <f t="shared" si="24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22"/>
        <v>567</v>
      </c>
      <c r="G730" s="4">
        <f t="shared" si="23"/>
        <v>48</v>
      </c>
      <c r="H730" s="4">
        <f t="shared" si="25"/>
        <v>8</v>
      </c>
      <c r="I730" s="2">
        <f t="shared" si="24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2"/>
        <v>4</v>
      </c>
      <c r="G731" s="4">
        <f t="shared" si="23"/>
        <v>0</v>
      </c>
      <c r="H731" s="4">
        <f t="shared" si="25"/>
        <v>0</v>
      </c>
      <c r="I731" s="2">
        <f t="shared" si="24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2"/>
        <v>36</v>
      </c>
      <c r="G732" s="4">
        <f t="shared" si="23"/>
        <v>1</v>
      </c>
      <c r="H732" s="4">
        <f t="shared" si="25"/>
        <v>0</v>
      </c>
      <c r="I732" s="2">
        <f t="shared" si="24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2"/>
        <v>85</v>
      </c>
      <c r="G733" s="4">
        <f t="shared" si="23"/>
        <v>1</v>
      </c>
      <c r="H733" s="4">
        <f t="shared" si="25"/>
        <v>0</v>
      </c>
      <c r="I733" s="2">
        <f t="shared" si="24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2"/>
        <v>54</v>
      </c>
      <c r="G734" s="4">
        <f t="shared" si="23"/>
        <v>4</v>
      </c>
      <c r="H734" s="4">
        <f t="shared" si="25"/>
        <v>0</v>
      </c>
      <c r="I734" s="2">
        <f t="shared" si="24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2"/>
        <v>29</v>
      </c>
      <c r="G735" s="4">
        <f t="shared" si="23"/>
        <v>2</v>
      </c>
      <c r="H735" s="4">
        <f t="shared" si="25"/>
        <v>0</v>
      </c>
      <c r="I735" s="2">
        <f t="shared" si="24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2"/>
        <v>68</v>
      </c>
      <c r="G736" s="4">
        <f t="shared" si="23"/>
        <v>0</v>
      </c>
      <c r="H736" s="4">
        <f t="shared" si="25"/>
        <v>0</v>
      </c>
      <c r="I736" s="2">
        <f t="shared" si="24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2"/>
        <v>60</v>
      </c>
      <c r="G737" s="4">
        <f t="shared" si="23"/>
        <v>1</v>
      </c>
      <c r="H737" s="4">
        <f t="shared" si="25"/>
        <v>0</v>
      </c>
      <c r="I737" s="2">
        <f t="shared" si="24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2"/>
        <v>53</v>
      </c>
      <c r="G738" s="4">
        <f t="shared" si="23"/>
        <v>0</v>
      </c>
      <c r="H738" s="4">
        <f t="shared" si="25"/>
        <v>0</v>
      </c>
      <c r="I738" s="2">
        <f t="shared" si="24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2"/>
        <v>71</v>
      </c>
      <c r="G739" s="4">
        <f t="shared" si="23"/>
        <v>1</v>
      </c>
      <c r="H739" s="4">
        <f t="shared" si="25"/>
        <v>0</v>
      </c>
      <c r="I739" s="2">
        <f t="shared" si="24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2"/>
        <v>33</v>
      </c>
      <c r="G740" s="4">
        <f t="shared" si="23"/>
        <v>2</v>
      </c>
      <c r="H740" s="4">
        <f t="shared" si="25"/>
        <v>2</v>
      </c>
      <c r="I740" s="2">
        <f t="shared" si="24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2"/>
        <v>25</v>
      </c>
      <c r="G741" s="4">
        <f t="shared" si="23"/>
        <v>0</v>
      </c>
      <c r="H741" s="4">
        <f t="shared" si="25"/>
        <v>0</v>
      </c>
      <c r="I741" s="2">
        <f t="shared" si="24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2"/>
        <v>75</v>
      </c>
      <c r="G742" s="4">
        <f t="shared" si="23"/>
        <v>6</v>
      </c>
      <c r="H742" s="4">
        <f t="shared" si="25"/>
        <v>1</v>
      </c>
      <c r="I742" s="2">
        <f t="shared" si="24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2"/>
        <v>7</v>
      </c>
      <c r="G743" s="4">
        <f t="shared" si="23"/>
        <v>2</v>
      </c>
      <c r="H743" s="4">
        <f t="shared" si="25"/>
        <v>0</v>
      </c>
      <c r="I743" s="2">
        <f t="shared" si="24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2"/>
        <v>703</v>
      </c>
      <c r="G744" s="4">
        <f t="shared" si="23"/>
        <v>66</v>
      </c>
      <c r="H744" s="4">
        <f t="shared" si="25"/>
        <v>14</v>
      </c>
      <c r="I744" s="2">
        <f t="shared" si="24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2"/>
        <v>10</v>
      </c>
      <c r="G745" s="4">
        <f t="shared" si="23"/>
        <v>0</v>
      </c>
      <c r="H745" s="4">
        <f t="shared" si="25"/>
        <v>0</v>
      </c>
      <c r="I745" s="2">
        <f t="shared" si="24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2"/>
        <v>28</v>
      </c>
      <c r="G746" s="4">
        <f t="shared" si="23"/>
        <v>0</v>
      </c>
      <c r="H746" s="4">
        <f t="shared" si="25"/>
        <v>0</v>
      </c>
      <c r="I746" s="2">
        <f t="shared" si="24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2"/>
        <v>99</v>
      </c>
      <c r="G747" s="4">
        <f t="shared" si="23"/>
        <v>2</v>
      </c>
      <c r="H747" s="4">
        <f t="shared" si="25"/>
        <v>0</v>
      </c>
      <c r="I747" s="2">
        <f t="shared" si="24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2"/>
        <v>18</v>
      </c>
      <c r="G748" s="4">
        <f t="shared" si="23"/>
        <v>2</v>
      </c>
      <c r="H748" s="4">
        <f t="shared" si="25"/>
        <v>0</v>
      </c>
      <c r="I748" s="2">
        <f t="shared" si="24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2"/>
        <v>46</v>
      </c>
      <c r="G749" s="4">
        <f t="shared" si="23"/>
        <v>1</v>
      </c>
      <c r="H749" s="4">
        <f t="shared" si="25"/>
        <v>0</v>
      </c>
      <c r="I749" s="2">
        <f t="shared" si="24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2"/>
        <v>90</v>
      </c>
      <c r="G750" s="4">
        <f t="shared" si="23"/>
        <v>8</v>
      </c>
      <c r="H750" s="4">
        <f t="shared" si="25"/>
        <v>0</v>
      </c>
      <c r="I750" s="2">
        <f t="shared" si="24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2"/>
        <v>61</v>
      </c>
      <c r="G751" s="4">
        <f t="shared" si="23"/>
        <v>4</v>
      </c>
      <c r="H751" s="4">
        <f t="shared" si="25"/>
        <v>1</v>
      </c>
      <c r="I751" s="2">
        <f t="shared" si="24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2"/>
        <v>136</v>
      </c>
      <c r="G752" s="4">
        <f t="shared" si="23"/>
        <v>5</v>
      </c>
      <c r="H752" s="4">
        <f t="shared" si="25"/>
        <v>0</v>
      </c>
      <c r="I752" s="2">
        <f t="shared" si="24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2"/>
        <v>40</v>
      </c>
      <c r="G753" s="4">
        <f t="shared" si="23"/>
        <v>5</v>
      </c>
      <c r="H753" s="4">
        <f t="shared" si="25"/>
        <v>-1</v>
      </c>
      <c r="I753" s="2">
        <f t="shared" si="24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2"/>
        <v>100</v>
      </c>
      <c r="G754" s="4">
        <f t="shared" si="23"/>
        <v>1</v>
      </c>
      <c r="H754" s="4">
        <f t="shared" si="25"/>
        <v>0</v>
      </c>
      <c r="I754" s="2">
        <f t="shared" si="24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2"/>
        <v>389</v>
      </c>
      <c r="G755" s="4">
        <f t="shared" si="23"/>
        <v>15</v>
      </c>
      <c r="H755" s="4">
        <f t="shared" si="25"/>
        <v>4</v>
      </c>
      <c r="I755" s="2">
        <f t="shared" si="24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2"/>
        <v>112</v>
      </c>
      <c r="G756" s="4">
        <f t="shared" si="23"/>
        <v>3</v>
      </c>
      <c r="H756" s="4">
        <f t="shared" si="25"/>
        <v>0</v>
      </c>
      <c r="I756" s="2">
        <f t="shared" si="24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2"/>
        <v>48</v>
      </c>
      <c r="G757" s="4">
        <f t="shared" si="23"/>
        <v>1</v>
      </c>
      <c r="H757" s="4">
        <f t="shared" si="25"/>
        <v>0</v>
      </c>
      <c r="I757" s="2">
        <f t="shared" si="24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2"/>
        <v>25</v>
      </c>
      <c r="G758" s="4">
        <f t="shared" si="23"/>
        <v>1</v>
      </c>
      <c r="H758" s="4">
        <f t="shared" si="25"/>
        <v>0</v>
      </c>
      <c r="I758" s="2">
        <f t="shared" si="24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2"/>
        <v>94</v>
      </c>
      <c r="G759" s="4">
        <f t="shared" si="23"/>
        <v>5</v>
      </c>
      <c r="H759" s="4">
        <f t="shared" si="25"/>
        <v>2</v>
      </c>
      <c r="I759" s="2">
        <f t="shared" si="24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2"/>
        <v>399</v>
      </c>
      <c r="G760" s="4">
        <f t="shared" si="23"/>
        <v>19</v>
      </c>
      <c r="H760" s="4">
        <f t="shared" si="25"/>
        <v>6</v>
      </c>
      <c r="I760" s="2">
        <f t="shared" si="24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2"/>
        <v>14</v>
      </c>
      <c r="G761" s="4">
        <f t="shared" si="23"/>
        <v>0</v>
      </c>
      <c r="H761" s="4">
        <f t="shared" si="25"/>
        <v>0</v>
      </c>
      <c r="I761" s="2">
        <f t="shared" si="24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6">SUM(C762:D762)</f>
        <v>24</v>
      </c>
      <c r="G762" s="4">
        <f t="shared" ref="G762:G825" si="27">C762</f>
        <v>1</v>
      </c>
      <c r="H762" s="4">
        <f t="shared" si="25"/>
        <v>0</v>
      </c>
      <c r="I762" s="2">
        <f t="shared" si="24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6"/>
        <v>60</v>
      </c>
      <c r="G763" s="4">
        <f t="shared" si="27"/>
        <v>1</v>
      </c>
      <c r="H763" s="4">
        <f t="shared" si="25"/>
        <v>0</v>
      </c>
      <c r="I763" s="2">
        <f t="shared" si="24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6"/>
        <v>63</v>
      </c>
      <c r="G764" s="4">
        <f t="shared" si="27"/>
        <v>2</v>
      </c>
      <c r="H764" s="4">
        <f t="shared" si="25"/>
        <v>0</v>
      </c>
      <c r="I764" s="2">
        <f t="shared" si="24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6"/>
        <v>19</v>
      </c>
      <c r="G765" s="4">
        <f t="shared" si="27"/>
        <v>2</v>
      </c>
      <c r="H765" s="4">
        <f t="shared" si="25"/>
        <v>0</v>
      </c>
      <c r="I765" s="2">
        <f t="shared" si="24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6"/>
        <v>7</v>
      </c>
      <c r="G766" s="4">
        <f t="shared" si="27"/>
        <v>0</v>
      </c>
      <c r="H766" s="4">
        <f t="shared" si="25"/>
        <v>0</v>
      </c>
      <c r="I766" s="2">
        <f t="shared" si="24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6"/>
        <v>17</v>
      </c>
      <c r="G767" s="4">
        <f t="shared" si="27"/>
        <v>0</v>
      </c>
      <c r="H767" s="4">
        <f t="shared" si="25"/>
        <v>0</v>
      </c>
      <c r="I767" s="2">
        <f t="shared" si="24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6"/>
        <v>231</v>
      </c>
      <c r="G768" s="4">
        <f t="shared" si="27"/>
        <v>24</v>
      </c>
      <c r="H768" s="4">
        <f t="shared" si="25"/>
        <v>0</v>
      </c>
      <c r="I768" s="2">
        <f t="shared" si="24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6"/>
        <v>57</v>
      </c>
      <c r="G769" s="4">
        <f t="shared" si="27"/>
        <v>1</v>
      </c>
      <c r="H769" s="4">
        <f t="shared" si="25"/>
        <v>1</v>
      </c>
      <c r="I769" s="2">
        <f t="shared" si="24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6"/>
        <v>88</v>
      </c>
      <c r="G770" s="4">
        <f t="shared" si="27"/>
        <v>2</v>
      </c>
      <c r="H770" s="4">
        <f t="shared" si="25"/>
        <v>0</v>
      </c>
      <c r="I770" s="2">
        <f t="shared" si="24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6"/>
        <v>296</v>
      </c>
      <c r="G771" s="4">
        <f t="shared" si="27"/>
        <v>28</v>
      </c>
      <c r="H771" s="4">
        <f t="shared" si="25"/>
        <v>1</v>
      </c>
      <c r="I771" s="2">
        <f t="shared" ref="I771:I834" si="28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6"/>
        <v>885</v>
      </c>
      <c r="G772" s="4">
        <f t="shared" si="27"/>
        <v>68</v>
      </c>
      <c r="H772" s="4">
        <f t="shared" si="25"/>
        <v>11</v>
      </c>
      <c r="I772" s="2">
        <f t="shared" si="28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6"/>
        <v>40</v>
      </c>
      <c r="G773" s="4">
        <f t="shared" si="27"/>
        <v>2</v>
      </c>
      <c r="H773" s="4">
        <f t="shared" ref="H773:H836" si="29">G773-SUMIFS(G:G,A:A,A773-1,B:B,B773)</f>
        <v>0</v>
      </c>
      <c r="I773" s="2">
        <f t="shared" si="28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6"/>
        <v>17</v>
      </c>
      <c r="G774" s="4">
        <f t="shared" si="27"/>
        <v>1</v>
      </c>
      <c r="H774" s="4">
        <f t="shared" si="29"/>
        <v>1</v>
      </c>
      <c r="I774" s="2">
        <f t="shared" si="28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6"/>
        <v>176</v>
      </c>
      <c r="G775" s="4">
        <f t="shared" si="27"/>
        <v>8</v>
      </c>
      <c r="H775" s="4">
        <f t="shared" si="29"/>
        <v>1</v>
      </c>
      <c r="I775" s="2">
        <f t="shared" si="28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6"/>
        <v>2371</v>
      </c>
      <c r="G776" s="4">
        <f t="shared" si="27"/>
        <v>428</v>
      </c>
      <c r="H776" s="4">
        <f t="shared" si="29"/>
        <v>32</v>
      </c>
      <c r="I776" s="2">
        <f t="shared" si="28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6"/>
        <v>71</v>
      </c>
      <c r="G777" s="4">
        <f t="shared" si="27"/>
        <v>2</v>
      </c>
      <c r="H777" s="4">
        <f t="shared" si="29"/>
        <v>1</v>
      </c>
      <c r="I777" s="2">
        <f t="shared" si="28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6"/>
        <v>43</v>
      </c>
      <c r="G778" s="4">
        <f t="shared" si="27"/>
        <v>0</v>
      </c>
      <c r="H778" s="4">
        <f t="shared" si="29"/>
        <v>0</v>
      </c>
      <c r="I778" s="2">
        <f t="shared" si="28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6"/>
        <v>147</v>
      </c>
      <c r="G779" s="4">
        <f t="shared" si="27"/>
        <v>13</v>
      </c>
      <c r="H779" s="4">
        <f t="shared" si="29"/>
        <v>2</v>
      </c>
      <c r="I779" s="2">
        <f t="shared" si="28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6"/>
        <v>876</v>
      </c>
      <c r="G780" s="4">
        <f t="shared" si="27"/>
        <v>184</v>
      </c>
      <c r="H780" s="4">
        <f t="shared" si="29"/>
        <v>20</v>
      </c>
      <c r="I780" s="2">
        <f t="shared" si="28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6"/>
        <v>163</v>
      </c>
      <c r="G781" s="4">
        <f t="shared" si="27"/>
        <v>21</v>
      </c>
      <c r="H781" s="4">
        <f t="shared" si="29"/>
        <v>5</v>
      </c>
      <c r="I781" s="2">
        <f t="shared" si="28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6"/>
        <v>26</v>
      </c>
      <c r="G782" s="4">
        <f t="shared" si="27"/>
        <v>4</v>
      </c>
      <c r="H782" s="4">
        <f t="shared" si="29"/>
        <v>1</v>
      </c>
      <c r="I782" s="2">
        <f t="shared" si="28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6"/>
        <v>22</v>
      </c>
      <c r="G783" s="4">
        <f t="shared" si="27"/>
        <v>1</v>
      </c>
      <c r="H783" s="4">
        <f t="shared" si="29"/>
        <v>0</v>
      </c>
      <c r="I783" s="2">
        <f t="shared" si="28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6"/>
        <v>21</v>
      </c>
      <c r="G784" s="4">
        <f t="shared" si="27"/>
        <v>1</v>
      </c>
      <c r="H784" s="4">
        <f t="shared" si="29"/>
        <v>0</v>
      </c>
      <c r="I784" s="2">
        <f t="shared" si="28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6"/>
        <v>16</v>
      </c>
      <c r="G785" s="4">
        <f t="shared" si="27"/>
        <v>0</v>
      </c>
      <c r="H785" s="4">
        <f t="shared" si="29"/>
        <v>0</v>
      </c>
      <c r="I785" s="2">
        <f t="shared" si="28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6"/>
        <v>72</v>
      </c>
      <c r="G786" s="4">
        <f t="shared" si="27"/>
        <v>1</v>
      </c>
      <c r="H786" s="4">
        <f t="shared" si="29"/>
        <v>0</v>
      </c>
      <c r="I786" s="2">
        <f t="shared" si="28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6"/>
        <v>243</v>
      </c>
      <c r="G787" s="4">
        <f t="shared" si="27"/>
        <v>14</v>
      </c>
      <c r="H787" s="4">
        <f t="shared" si="29"/>
        <v>0</v>
      </c>
      <c r="I787" s="2">
        <f t="shared" si="28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6"/>
        <v>18</v>
      </c>
      <c r="G788" s="4">
        <f t="shared" si="27"/>
        <v>1</v>
      </c>
      <c r="H788" s="4">
        <f t="shared" si="29"/>
        <v>0</v>
      </c>
      <c r="I788" s="2">
        <f t="shared" si="28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6"/>
        <v>56</v>
      </c>
      <c r="G789" s="4">
        <f t="shared" si="27"/>
        <v>1</v>
      </c>
      <c r="H789" s="4">
        <f t="shared" si="29"/>
        <v>0</v>
      </c>
      <c r="I789" s="2">
        <f t="shared" si="28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6"/>
        <v>60</v>
      </c>
      <c r="G790" s="4">
        <f t="shared" si="27"/>
        <v>1</v>
      </c>
      <c r="H790" s="4">
        <f t="shared" si="29"/>
        <v>0</v>
      </c>
      <c r="I790" s="2">
        <f t="shared" si="28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6"/>
        <v>1228</v>
      </c>
      <c r="G791" s="4">
        <f t="shared" si="27"/>
        <v>131</v>
      </c>
      <c r="H791" s="4">
        <f t="shared" si="29"/>
        <v>20</v>
      </c>
      <c r="I791" s="2">
        <f t="shared" si="28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6"/>
        <v>516</v>
      </c>
      <c r="G792" s="4">
        <f t="shared" si="27"/>
        <v>39</v>
      </c>
      <c r="H792" s="4">
        <f t="shared" si="29"/>
        <v>7</v>
      </c>
      <c r="I792" s="2">
        <f t="shared" si="28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6"/>
        <v>4037</v>
      </c>
      <c r="G793" s="4">
        <f t="shared" si="27"/>
        <v>190</v>
      </c>
      <c r="H793" s="4">
        <f t="shared" si="29"/>
        <v>-2</v>
      </c>
      <c r="I793" s="2">
        <f t="shared" si="28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6"/>
        <v>5176</v>
      </c>
      <c r="F794" s="4">
        <f t="shared" ref="F794:F857" si="30">E794-SUMIFS(E:E,A:A,A794-1,B:B,B794)</f>
        <v>5176</v>
      </c>
      <c r="G794" s="4">
        <f t="shared" si="27"/>
        <v>307</v>
      </c>
      <c r="H794" s="4">
        <f t="shared" si="29"/>
        <v>206</v>
      </c>
      <c r="I794" s="2">
        <f t="shared" si="28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6"/>
        <v>145</v>
      </c>
      <c r="F795" s="4">
        <f t="shared" si="30"/>
        <v>6</v>
      </c>
      <c r="G795" s="4">
        <f t="shared" si="27"/>
        <v>10</v>
      </c>
      <c r="H795" s="4">
        <f t="shared" si="29"/>
        <v>0</v>
      </c>
      <c r="I795" s="2">
        <f t="shared" si="28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6"/>
        <v>81</v>
      </c>
      <c r="F796" s="4">
        <f t="shared" si="30"/>
        <v>5</v>
      </c>
      <c r="G796" s="4">
        <f t="shared" si="27"/>
        <v>4</v>
      </c>
      <c r="H796" s="4">
        <f t="shared" si="29"/>
        <v>2</v>
      </c>
      <c r="I796" s="2">
        <f t="shared" si="28"/>
        <v>1</v>
      </c>
      <c r="O796" s="3">
        <v>0</v>
      </c>
      <c r="P796" s="11">
        <f t="shared" ref="P796:P859" si="31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6"/>
        <v>39</v>
      </c>
      <c r="F797" s="4">
        <f t="shared" si="30"/>
        <v>3</v>
      </c>
      <c r="G797" s="4">
        <f t="shared" si="27"/>
        <v>4</v>
      </c>
      <c r="H797" s="4">
        <f t="shared" si="29"/>
        <v>0</v>
      </c>
      <c r="I797" s="2">
        <f t="shared" si="28"/>
        <v>0</v>
      </c>
      <c r="O797" s="3">
        <v>0</v>
      </c>
      <c r="P797" s="11">
        <f t="shared" si="31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6"/>
        <v>10</v>
      </c>
      <c r="F798" s="4">
        <f t="shared" si="30"/>
        <v>0</v>
      </c>
      <c r="G798" s="4">
        <f t="shared" si="27"/>
        <v>2</v>
      </c>
      <c r="H798" s="4">
        <f t="shared" si="29"/>
        <v>0</v>
      </c>
      <c r="I798" s="2">
        <f t="shared" si="28"/>
        <v>0</v>
      </c>
      <c r="O798" s="3">
        <v>0</v>
      </c>
      <c r="P798" s="11">
        <f t="shared" si="31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6"/>
        <v>159</v>
      </c>
      <c r="F799" s="4">
        <f t="shared" si="30"/>
        <v>10</v>
      </c>
      <c r="G799" s="4">
        <f t="shared" si="27"/>
        <v>28</v>
      </c>
      <c r="H799" s="4">
        <f t="shared" si="29"/>
        <v>3</v>
      </c>
      <c r="I799" s="2">
        <f t="shared" si="28"/>
        <v>0.12</v>
      </c>
      <c r="O799" s="3">
        <v>0</v>
      </c>
      <c r="P799" s="11">
        <f t="shared" si="31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6"/>
        <v>156</v>
      </c>
      <c r="F800" s="4">
        <f t="shared" si="30"/>
        <v>37</v>
      </c>
      <c r="G800" s="4">
        <f t="shared" si="27"/>
        <v>14</v>
      </c>
      <c r="H800" s="4">
        <f t="shared" si="29"/>
        <v>4</v>
      </c>
      <c r="I800" s="2">
        <f t="shared" si="28"/>
        <v>0.4</v>
      </c>
      <c r="O800" s="3">
        <v>0</v>
      </c>
      <c r="P800" s="11">
        <f t="shared" si="31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6"/>
        <v>60</v>
      </c>
      <c r="F801" s="4">
        <f t="shared" si="30"/>
        <v>2</v>
      </c>
      <c r="G801" s="4">
        <f t="shared" si="27"/>
        <v>4</v>
      </c>
      <c r="H801" s="4">
        <f t="shared" si="29"/>
        <v>0</v>
      </c>
      <c r="I801" s="2">
        <f t="shared" si="28"/>
        <v>0</v>
      </c>
      <c r="O801" s="3">
        <v>0</v>
      </c>
      <c r="P801" s="11">
        <f t="shared" si="31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6"/>
        <v>53</v>
      </c>
      <c r="F802" s="4">
        <f t="shared" si="30"/>
        <v>3</v>
      </c>
      <c r="G802" s="4">
        <f t="shared" si="27"/>
        <v>3</v>
      </c>
      <c r="H802" s="4">
        <f t="shared" si="29"/>
        <v>0</v>
      </c>
      <c r="I802" s="2">
        <f t="shared" si="28"/>
        <v>0</v>
      </c>
      <c r="O802" s="3">
        <v>0</v>
      </c>
      <c r="P802" s="11">
        <f t="shared" si="31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6"/>
        <v>88</v>
      </c>
      <c r="F803" s="4">
        <f t="shared" si="30"/>
        <v>4</v>
      </c>
      <c r="G803" s="4">
        <f t="shared" si="27"/>
        <v>5</v>
      </c>
      <c r="H803" s="4">
        <f t="shared" si="29"/>
        <v>0</v>
      </c>
      <c r="I803" s="2">
        <f t="shared" si="28"/>
        <v>0</v>
      </c>
      <c r="O803" s="3">
        <v>0</v>
      </c>
      <c r="P803" s="11">
        <f t="shared" si="31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6"/>
        <v>55</v>
      </c>
      <c r="F804" s="4">
        <f t="shared" si="30"/>
        <v>2</v>
      </c>
      <c r="G804" s="4">
        <f t="shared" si="27"/>
        <v>1</v>
      </c>
      <c r="H804" s="4">
        <f t="shared" si="29"/>
        <v>0</v>
      </c>
      <c r="I804" s="2">
        <f t="shared" si="28"/>
        <v>0</v>
      </c>
      <c r="O804" s="3">
        <v>0</v>
      </c>
      <c r="P804" s="11">
        <f t="shared" si="31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6"/>
        <v>175</v>
      </c>
      <c r="F805" s="4">
        <f t="shared" si="30"/>
        <v>10</v>
      </c>
      <c r="G805" s="4">
        <f t="shared" si="27"/>
        <v>11</v>
      </c>
      <c r="H805" s="4">
        <f t="shared" si="29"/>
        <v>1</v>
      </c>
      <c r="I805" s="2">
        <f t="shared" si="28"/>
        <v>0.1</v>
      </c>
      <c r="O805" s="3">
        <v>0</v>
      </c>
      <c r="P805" s="11">
        <f t="shared" si="31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6"/>
        <v>48</v>
      </c>
      <c r="F806" s="4">
        <f t="shared" si="30"/>
        <v>2</v>
      </c>
      <c r="G806" s="4">
        <f t="shared" si="27"/>
        <v>3</v>
      </c>
      <c r="H806" s="4">
        <f t="shared" si="29"/>
        <v>0</v>
      </c>
      <c r="I806" s="2">
        <f t="shared" si="28"/>
        <v>0</v>
      </c>
      <c r="O806" s="3">
        <v>0</v>
      </c>
      <c r="P806" s="11">
        <f t="shared" si="31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6"/>
        <v>26</v>
      </c>
      <c r="F807" s="4">
        <f t="shared" si="30"/>
        <v>0</v>
      </c>
      <c r="G807" s="4">
        <f t="shared" si="27"/>
        <v>2</v>
      </c>
      <c r="H807" s="4">
        <f t="shared" si="29"/>
        <v>0</v>
      </c>
      <c r="I807" s="2">
        <f t="shared" si="28"/>
        <v>0</v>
      </c>
      <c r="O807" s="3">
        <v>0</v>
      </c>
      <c r="P807" s="11">
        <f t="shared" si="31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6"/>
        <v>26</v>
      </c>
      <c r="F808" s="4">
        <f t="shared" si="30"/>
        <v>4</v>
      </c>
      <c r="G808" s="4">
        <f t="shared" si="27"/>
        <v>1</v>
      </c>
      <c r="H808" s="4">
        <f t="shared" si="29"/>
        <v>1</v>
      </c>
      <c r="I808" s="2">
        <f t="shared" si="28"/>
        <v>0</v>
      </c>
      <c r="O808" s="3">
        <v>0</v>
      </c>
      <c r="P808" s="11">
        <f t="shared" si="31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6"/>
        <v>43</v>
      </c>
      <c r="F809" s="4">
        <f t="shared" si="30"/>
        <v>2</v>
      </c>
      <c r="G809" s="4">
        <f t="shared" si="27"/>
        <v>1</v>
      </c>
      <c r="H809" s="4">
        <f t="shared" si="29"/>
        <v>0</v>
      </c>
      <c r="I809" s="2">
        <f t="shared" si="28"/>
        <v>0</v>
      </c>
      <c r="O809" s="3">
        <v>0</v>
      </c>
      <c r="P809" s="11">
        <f t="shared" si="31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6"/>
        <v>127</v>
      </c>
      <c r="F810" s="4">
        <f t="shared" si="30"/>
        <v>6</v>
      </c>
      <c r="G810" s="4">
        <f t="shared" si="27"/>
        <v>1</v>
      </c>
      <c r="H810" s="4">
        <f t="shared" si="29"/>
        <v>0</v>
      </c>
      <c r="I810" s="2">
        <f t="shared" si="28"/>
        <v>0</v>
      </c>
      <c r="O810" s="3">
        <v>0</v>
      </c>
      <c r="P810" s="11">
        <f t="shared" si="31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6"/>
        <v>20</v>
      </c>
      <c r="F811" s="4">
        <f t="shared" si="30"/>
        <v>3</v>
      </c>
      <c r="G811" s="4">
        <f t="shared" si="27"/>
        <v>0</v>
      </c>
      <c r="H811" s="4">
        <f t="shared" si="29"/>
        <v>0</v>
      </c>
      <c r="I811" s="2">
        <f t="shared" si="28"/>
        <v>0</v>
      </c>
      <c r="O811" s="3">
        <v>0</v>
      </c>
      <c r="P811" s="11">
        <f t="shared" si="31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6"/>
        <v>280</v>
      </c>
      <c r="F812" s="4">
        <f t="shared" si="30"/>
        <v>28</v>
      </c>
      <c r="G812" s="4">
        <f t="shared" si="27"/>
        <v>14</v>
      </c>
      <c r="H812" s="4">
        <f t="shared" si="29"/>
        <v>3</v>
      </c>
      <c r="I812" s="2">
        <f t="shared" si="28"/>
        <v>0.27272727272727271</v>
      </c>
      <c r="O812" s="3">
        <v>0</v>
      </c>
      <c r="P812" s="11">
        <f t="shared" si="31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6"/>
        <v>4658</v>
      </c>
      <c r="F813" s="4">
        <f t="shared" si="30"/>
        <v>382</v>
      </c>
      <c r="G813" s="4">
        <f t="shared" si="27"/>
        <v>423</v>
      </c>
      <c r="H813" s="4">
        <f t="shared" si="29"/>
        <v>32</v>
      </c>
      <c r="I813" s="2">
        <f t="shared" si="28"/>
        <v>8.1841432225063945E-2</v>
      </c>
      <c r="O813" s="3">
        <v>4</v>
      </c>
      <c r="P813" s="11">
        <f t="shared" si="31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6"/>
        <v>68</v>
      </c>
      <c r="F814" s="4">
        <f t="shared" si="30"/>
        <v>16</v>
      </c>
      <c r="G814" s="4">
        <f t="shared" si="27"/>
        <v>5</v>
      </c>
      <c r="H814" s="4">
        <f t="shared" si="29"/>
        <v>1</v>
      </c>
      <c r="I814" s="2">
        <f t="shared" si="28"/>
        <v>0.25</v>
      </c>
      <c r="O814" s="3">
        <v>0</v>
      </c>
      <c r="P814" s="11">
        <f t="shared" si="31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6"/>
        <v>31</v>
      </c>
      <c r="F815" s="4">
        <f t="shared" si="30"/>
        <v>1</v>
      </c>
      <c r="G815" s="4">
        <f t="shared" si="27"/>
        <v>0</v>
      </c>
      <c r="H815" s="4">
        <f t="shared" si="29"/>
        <v>0</v>
      </c>
      <c r="I815" s="2">
        <f t="shared" si="28"/>
        <v>0</v>
      </c>
      <c r="O815" s="3">
        <v>0</v>
      </c>
      <c r="P815" s="11">
        <f t="shared" si="31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6"/>
        <v>145</v>
      </c>
      <c r="F816" s="4">
        <f t="shared" si="30"/>
        <v>4</v>
      </c>
      <c r="G816" s="4">
        <f t="shared" si="27"/>
        <v>18</v>
      </c>
      <c r="H816" s="4">
        <f t="shared" si="29"/>
        <v>1</v>
      </c>
      <c r="I816" s="2">
        <f t="shared" si="28"/>
        <v>5.8823529411764705E-2</v>
      </c>
      <c r="O816" s="3">
        <v>0</v>
      </c>
      <c r="P816" s="11">
        <f t="shared" si="31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6"/>
        <v>66</v>
      </c>
      <c r="F817" s="4">
        <f t="shared" si="30"/>
        <v>11</v>
      </c>
      <c r="G817" s="4">
        <f t="shared" si="27"/>
        <v>3</v>
      </c>
      <c r="H817" s="4">
        <f t="shared" si="29"/>
        <v>0</v>
      </c>
      <c r="I817" s="2">
        <f t="shared" si="28"/>
        <v>0</v>
      </c>
      <c r="O817" s="3">
        <v>0</v>
      </c>
      <c r="P817" s="11">
        <f t="shared" si="31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6"/>
        <v>145</v>
      </c>
      <c r="F818" s="4">
        <f t="shared" si="30"/>
        <v>13</v>
      </c>
      <c r="G818" s="4">
        <f t="shared" si="27"/>
        <v>14</v>
      </c>
      <c r="H818" s="4">
        <f t="shared" si="29"/>
        <v>2</v>
      </c>
      <c r="I818" s="2">
        <f t="shared" si="28"/>
        <v>0.16666666666666666</v>
      </c>
      <c r="O818" s="3">
        <v>0</v>
      </c>
      <c r="P818" s="11">
        <f t="shared" si="31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6"/>
        <v>49</v>
      </c>
      <c r="F819" s="4">
        <f t="shared" si="30"/>
        <v>4</v>
      </c>
      <c r="G819" s="4">
        <f t="shared" si="27"/>
        <v>1</v>
      </c>
      <c r="H819" s="4">
        <f t="shared" si="29"/>
        <v>0</v>
      </c>
      <c r="I819" s="2">
        <f t="shared" si="28"/>
        <v>0</v>
      </c>
      <c r="O819" s="3">
        <v>0</v>
      </c>
      <c r="P819" s="11">
        <f t="shared" si="31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6"/>
        <v>75</v>
      </c>
      <c r="F820" s="4">
        <f t="shared" si="30"/>
        <v>2</v>
      </c>
      <c r="G820" s="4">
        <f t="shared" si="27"/>
        <v>7</v>
      </c>
      <c r="H820" s="4">
        <f t="shared" si="29"/>
        <v>2</v>
      </c>
      <c r="I820" s="2">
        <f t="shared" si="28"/>
        <v>0.4</v>
      </c>
      <c r="O820" s="3">
        <v>0</v>
      </c>
      <c r="P820" s="11">
        <f t="shared" si="31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6"/>
        <v>117</v>
      </c>
      <c r="F821" s="4">
        <f t="shared" si="30"/>
        <v>21</v>
      </c>
      <c r="G821" s="4">
        <f t="shared" si="27"/>
        <v>6</v>
      </c>
      <c r="H821" s="4">
        <f t="shared" si="29"/>
        <v>0</v>
      </c>
      <c r="I821" s="2">
        <f t="shared" si="28"/>
        <v>0</v>
      </c>
      <c r="O821" s="3">
        <v>0</v>
      </c>
      <c r="P821" s="11">
        <f t="shared" si="31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6"/>
        <v>75</v>
      </c>
      <c r="F822" s="4">
        <f t="shared" si="30"/>
        <v>2</v>
      </c>
      <c r="G822" s="4">
        <f t="shared" si="27"/>
        <v>3</v>
      </c>
      <c r="H822" s="4">
        <f t="shared" si="29"/>
        <v>0</v>
      </c>
      <c r="I822" s="2">
        <f t="shared" si="28"/>
        <v>0</v>
      </c>
      <c r="O822" s="3">
        <v>0</v>
      </c>
      <c r="P822" s="11">
        <f t="shared" si="31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6"/>
        <v>40</v>
      </c>
      <c r="F823" s="4">
        <f t="shared" si="30"/>
        <v>4</v>
      </c>
      <c r="G823" s="4">
        <f t="shared" si="27"/>
        <v>3</v>
      </c>
      <c r="H823" s="4">
        <f t="shared" si="29"/>
        <v>3</v>
      </c>
      <c r="I823" s="2">
        <f t="shared" si="28"/>
        <v>0</v>
      </c>
      <c r="O823" s="3">
        <v>0</v>
      </c>
      <c r="P823" s="11">
        <f t="shared" si="31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6"/>
        <v>81</v>
      </c>
      <c r="F824" s="4">
        <f t="shared" si="30"/>
        <v>8</v>
      </c>
      <c r="G824" s="4">
        <f t="shared" si="27"/>
        <v>15</v>
      </c>
      <c r="H824" s="4">
        <f t="shared" si="29"/>
        <v>3</v>
      </c>
      <c r="I824" s="2">
        <f t="shared" si="28"/>
        <v>0.25</v>
      </c>
      <c r="O824" s="3">
        <v>1</v>
      </c>
      <c r="P824" s="11">
        <f t="shared" si="31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6"/>
        <v>29</v>
      </c>
      <c r="F825" s="4">
        <f t="shared" si="30"/>
        <v>3</v>
      </c>
      <c r="G825" s="4">
        <f t="shared" si="27"/>
        <v>6</v>
      </c>
      <c r="H825" s="4">
        <f t="shared" si="29"/>
        <v>2</v>
      </c>
      <c r="I825" s="2">
        <f t="shared" si="28"/>
        <v>0.5</v>
      </c>
      <c r="O825" s="3">
        <v>0</v>
      </c>
      <c r="P825" s="11">
        <f t="shared" si="31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32">SUM(C826:D826)</f>
        <v>70</v>
      </c>
      <c r="F826" s="4">
        <f t="shared" si="30"/>
        <v>3</v>
      </c>
      <c r="G826" s="4">
        <f t="shared" ref="G826:G889" si="33">C826</f>
        <v>3</v>
      </c>
      <c r="H826" s="4">
        <f t="shared" si="29"/>
        <v>1</v>
      </c>
      <c r="I826" s="2">
        <f t="shared" si="28"/>
        <v>0.5</v>
      </c>
      <c r="O826" s="3">
        <v>0</v>
      </c>
      <c r="P826" s="11">
        <f t="shared" si="31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2"/>
        <v>583</v>
      </c>
      <c r="F827" s="4">
        <f t="shared" si="30"/>
        <v>16</v>
      </c>
      <c r="G827" s="4">
        <f t="shared" si="33"/>
        <v>50</v>
      </c>
      <c r="H827" s="4">
        <f t="shared" si="29"/>
        <v>2</v>
      </c>
      <c r="I827" s="2">
        <f t="shared" si="28"/>
        <v>4.1666666666666664E-2</v>
      </c>
      <c r="O827" s="3">
        <v>2</v>
      </c>
      <c r="P827" s="11">
        <f t="shared" si="31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2"/>
        <v>5</v>
      </c>
      <c r="F828" s="4">
        <f t="shared" si="30"/>
        <v>1</v>
      </c>
      <c r="G828" s="4">
        <f t="shared" si="33"/>
        <v>0</v>
      </c>
      <c r="H828" s="4">
        <f t="shared" si="29"/>
        <v>0</v>
      </c>
      <c r="I828" s="2">
        <f t="shared" si="28"/>
        <v>0</v>
      </c>
      <c r="O828" s="3">
        <v>0</v>
      </c>
      <c r="P828" s="11">
        <f t="shared" si="31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2"/>
        <v>40</v>
      </c>
      <c r="F829" s="4">
        <f t="shared" si="30"/>
        <v>4</v>
      </c>
      <c r="G829" s="4">
        <f t="shared" si="33"/>
        <v>4</v>
      </c>
      <c r="H829" s="4">
        <f t="shared" si="29"/>
        <v>3</v>
      </c>
      <c r="I829" s="2">
        <f t="shared" si="28"/>
        <v>3</v>
      </c>
      <c r="O829" s="3">
        <v>0</v>
      </c>
      <c r="P829" s="11">
        <f t="shared" si="31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2"/>
        <v>89</v>
      </c>
      <c r="F830" s="4">
        <f t="shared" si="30"/>
        <v>4</v>
      </c>
      <c r="G830" s="4">
        <f t="shared" si="33"/>
        <v>2</v>
      </c>
      <c r="H830" s="4">
        <f t="shared" si="29"/>
        <v>1</v>
      </c>
      <c r="I830" s="2">
        <f t="shared" si="28"/>
        <v>1</v>
      </c>
      <c r="O830" s="3">
        <v>0</v>
      </c>
      <c r="P830" s="11">
        <f t="shared" si="31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2"/>
        <v>56</v>
      </c>
      <c r="F831" s="4">
        <f t="shared" si="30"/>
        <v>2</v>
      </c>
      <c r="G831" s="4">
        <f t="shared" si="33"/>
        <v>5</v>
      </c>
      <c r="H831" s="4">
        <f t="shared" si="29"/>
        <v>1</v>
      </c>
      <c r="I831" s="2">
        <f t="shared" si="28"/>
        <v>0.25</v>
      </c>
      <c r="O831" s="3">
        <v>0</v>
      </c>
      <c r="P831" s="11">
        <f t="shared" si="31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2"/>
        <v>29</v>
      </c>
      <c r="F832" s="4">
        <f t="shared" si="30"/>
        <v>0</v>
      </c>
      <c r="G832" s="4">
        <f t="shared" si="33"/>
        <v>2</v>
      </c>
      <c r="H832" s="4">
        <f t="shared" si="29"/>
        <v>0</v>
      </c>
      <c r="I832" s="2">
        <f t="shared" si="28"/>
        <v>0</v>
      </c>
      <c r="O832" s="3">
        <v>0</v>
      </c>
      <c r="P832" s="11">
        <f t="shared" si="31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2"/>
        <v>75</v>
      </c>
      <c r="F833" s="4">
        <f t="shared" si="30"/>
        <v>7</v>
      </c>
      <c r="G833" s="4">
        <f t="shared" si="33"/>
        <v>0</v>
      </c>
      <c r="H833" s="4">
        <f t="shared" si="29"/>
        <v>0</v>
      </c>
      <c r="I833" s="2">
        <f t="shared" si="28"/>
        <v>0</v>
      </c>
      <c r="O833" s="3">
        <v>0</v>
      </c>
      <c r="P833" s="11">
        <f t="shared" si="31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2"/>
        <v>63</v>
      </c>
      <c r="F834" s="4">
        <f t="shared" si="30"/>
        <v>3</v>
      </c>
      <c r="G834" s="4">
        <f t="shared" si="33"/>
        <v>1</v>
      </c>
      <c r="H834" s="4">
        <f t="shared" si="29"/>
        <v>0</v>
      </c>
      <c r="I834" s="2">
        <f t="shared" si="28"/>
        <v>0</v>
      </c>
      <c r="O834" s="3">
        <v>0</v>
      </c>
      <c r="P834" s="11">
        <f t="shared" si="31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2"/>
        <v>59</v>
      </c>
      <c r="F835" s="4">
        <f t="shared" si="30"/>
        <v>6</v>
      </c>
      <c r="G835" s="4">
        <f t="shared" si="33"/>
        <v>1</v>
      </c>
      <c r="H835" s="4">
        <f t="shared" si="29"/>
        <v>1</v>
      </c>
      <c r="I835" s="2">
        <f t="shared" ref="I835:I898" si="34">IFERROR((G835-SUMIFS(G:G,A:A,A835-1,B:B,B835))/SUMIFS(G:G,A:A,A835-1,B:B,B835),0)</f>
        <v>0</v>
      </c>
      <c r="O835" s="3">
        <v>0</v>
      </c>
      <c r="P835" s="11">
        <f t="shared" si="31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2"/>
        <v>71</v>
      </c>
      <c r="F836" s="4">
        <f t="shared" si="30"/>
        <v>0</v>
      </c>
      <c r="G836" s="4">
        <f t="shared" si="33"/>
        <v>1</v>
      </c>
      <c r="H836" s="4">
        <f t="shared" si="29"/>
        <v>0</v>
      </c>
      <c r="I836" s="2">
        <f t="shared" si="34"/>
        <v>0</v>
      </c>
      <c r="O836" s="3">
        <v>0</v>
      </c>
      <c r="P836" s="11">
        <f t="shared" si="31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2"/>
        <v>33</v>
      </c>
      <c r="F837" s="4">
        <f t="shared" si="30"/>
        <v>0</v>
      </c>
      <c r="G837" s="4">
        <f t="shared" si="33"/>
        <v>2</v>
      </c>
      <c r="H837" s="4">
        <f t="shared" ref="H837:H900" si="35">G837-SUMIFS(G:G,A:A,A837-1,B:B,B837)</f>
        <v>0</v>
      </c>
      <c r="I837" s="2">
        <f t="shared" si="34"/>
        <v>0</v>
      </c>
      <c r="O837" s="3">
        <v>0</v>
      </c>
      <c r="P837" s="11">
        <f t="shared" si="31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2"/>
        <v>27</v>
      </c>
      <c r="F838" s="4">
        <f t="shared" si="30"/>
        <v>2</v>
      </c>
      <c r="G838" s="4">
        <f t="shared" si="33"/>
        <v>0</v>
      </c>
      <c r="H838" s="4">
        <f t="shared" si="35"/>
        <v>0</v>
      </c>
      <c r="I838" s="2">
        <f t="shared" si="34"/>
        <v>0</v>
      </c>
      <c r="O838" s="3">
        <v>0</v>
      </c>
      <c r="P838" s="11">
        <f t="shared" si="31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2"/>
        <v>79</v>
      </c>
      <c r="F839" s="4">
        <f t="shared" si="30"/>
        <v>4</v>
      </c>
      <c r="G839" s="4">
        <f t="shared" si="33"/>
        <v>6</v>
      </c>
      <c r="H839" s="4">
        <f t="shared" si="35"/>
        <v>0</v>
      </c>
      <c r="I839" s="2">
        <f t="shared" si="34"/>
        <v>0</v>
      </c>
      <c r="O839" s="3">
        <v>0</v>
      </c>
      <c r="P839" s="11">
        <f t="shared" si="31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2"/>
        <v>7</v>
      </c>
      <c r="F840" s="4">
        <f t="shared" si="30"/>
        <v>0</v>
      </c>
      <c r="G840" s="4">
        <f t="shared" si="33"/>
        <v>2</v>
      </c>
      <c r="H840" s="4">
        <f t="shared" si="35"/>
        <v>0</v>
      </c>
      <c r="I840" s="2">
        <f t="shared" si="34"/>
        <v>0</v>
      </c>
      <c r="O840" s="3">
        <v>0</v>
      </c>
      <c r="P840" s="11">
        <f t="shared" si="31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2"/>
        <v>751</v>
      </c>
      <c r="F841" s="4">
        <f t="shared" si="30"/>
        <v>48</v>
      </c>
      <c r="G841" s="4">
        <f t="shared" si="33"/>
        <v>78</v>
      </c>
      <c r="H841" s="4">
        <f t="shared" si="35"/>
        <v>12</v>
      </c>
      <c r="I841" s="2">
        <f t="shared" si="34"/>
        <v>0.18181818181818182</v>
      </c>
      <c r="O841" s="3">
        <v>1</v>
      </c>
      <c r="P841" s="11">
        <f t="shared" si="31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2"/>
        <v>12</v>
      </c>
      <c r="F842" s="4">
        <f t="shared" si="30"/>
        <v>2</v>
      </c>
      <c r="G842" s="4">
        <f t="shared" si="33"/>
        <v>0</v>
      </c>
      <c r="H842" s="4">
        <f t="shared" si="35"/>
        <v>0</v>
      </c>
      <c r="I842" s="2">
        <f t="shared" si="34"/>
        <v>0</v>
      </c>
      <c r="O842" s="3">
        <v>0</v>
      </c>
      <c r="P842" s="11">
        <f t="shared" si="31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2"/>
        <v>31</v>
      </c>
      <c r="F843" s="4">
        <f t="shared" si="30"/>
        <v>3</v>
      </c>
      <c r="G843" s="4">
        <f t="shared" si="33"/>
        <v>1</v>
      </c>
      <c r="H843" s="4">
        <f t="shared" si="35"/>
        <v>1</v>
      </c>
      <c r="I843" s="2">
        <f t="shared" si="34"/>
        <v>0</v>
      </c>
      <c r="O843" s="3">
        <v>0</v>
      </c>
      <c r="P843" s="11">
        <f t="shared" si="31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2"/>
        <v>106</v>
      </c>
      <c r="F844" s="4">
        <f t="shared" si="30"/>
        <v>7</v>
      </c>
      <c r="G844" s="4">
        <f t="shared" si="33"/>
        <v>2</v>
      </c>
      <c r="H844" s="4">
        <f t="shared" si="35"/>
        <v>0</v>
      </c>
      <c r="I844" s="2">
        <f t="shared" si="34"/>
        <v>0</v>
      </c>
      <c r="O844" s="3">
        <v>0</v>
      </c>
      <c r="P844" s="11">
        <f t="shared" si="31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2"/>
        <v>18</v>
      </c>
      <c r="F845" s="4">
        <f t="shared" si="30"/>
        <v>0</v>
      </c>
      <c r="G845" s="4">
        <f t="shared" si="33"/>
        <v>2</v>
      </c>
      <c r="H845" s="4">
        <f t="shared" si="35"/>
        <v>0</v>
      </c>
      <c r="I845" s="2">
        <f t="shared" si="34"/>
        <v>0</v>
      </c>
      <c r="O845" s="3">
        <v>0</v>
      </c>
      <c r="P845" s="11">
        <f t="shared" si="31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2"/>
        <v>48</v>
      </c>
      <c r="F846" s="4">
        <f t="shared" si="30"/>
        <v>2</v>
      </c>
      <c r="G846" s="4">
        <f t="shared" si="33"/>
        <v>2</v>
      </c>
      <c r="H846" s="4">
        <f t="shared" si="35"/>
        <v>1</v>
      </c>
      <c r="I846" s="2">
        <f t="shared" si="34"/>
        <v>1</v>
      </c>
      <c r="O846" s="3">
        <v>0</v>
      </c>
      <c r="P846" s="11">
        <f t="shared" si="31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2"/>
        <v>96</v>
      </c>
      <c r="F847" s="4">
        <f t="shared" si="30"/>
        <v>6</v>
      </c>
      <c r="G847" s="4">
        <f t="shared" si="33"/>
        <v>8</v>
      </c>
      <c r="H847" s="4">
        <f t="shared" si="35"/>
        <v>0</v>
      </c>
      <c r="I847" s="2">
        <f t="shared" si="34"/>
        <v>0</v>
      </c>
      <c r="O847" s="3">
        <v>0</v>
      </c>
      <c r="P847" s="11">
        <f t="shared" si="31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2"/>
        <v>70</v>
      </c>
      <c r="F848" s="4">
        <f t="shared" si="30"/>
        <v>9</v>
      </c>
      <c r="G848" s="4">
        <f t="shared" si="33"/>
        <v>4</v>
      </c>
      <c r="H848" s="4">
        <f t="shared" si="35"/>
        <v>0</v>
      </c>
      <c r="I848" s="2">
        <f t="shared" si="34"/>
        <v>0</v>
      </c>
      <c r="O848" s="3">
        <v>0</v>
      </c>
      <c r="P848" s="11">
        <f t="shared" si="31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2"/>
        <v>150</v>
      </c>
      <c r="F849" s="4">
        <f t="shared" si="30"/>
        <v>14</v>
      </c>
      <c r="G849" s="4">
        <f t="shared" si="33"/>
        <v>7</v>
      </c>
      <c r="H849" s="4">
        <f t="shared" si="35"/>
        <v>2</v>
      </c>
      <c r="I849" s="2">
        <f t="shared" si="34"/>
        <v>0.4</v>
      </c>
      <c r="O849" s="3">
        <v>0</v>
      </c>
      <c r="P849" s="11">
        <f t="shared" si="31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2"/>
        <v>45</v>
      </c>
      <c r="F850" s="4">
        <f t="shared" si="30"/>
        <v>5</v>
      </c>
      <c r="G850" s="4">
        <f t="shared" si="33"/>
        <v>8</v>
      </c>
      <c r="H850" s="4">
        <f t="shared" si="35"/>
        <v>3</v>
      </c>
      <c r="I850" s="2">
        <f t="shared" si="34"/>
        <v>0.6</v>
      </c>
      <c r="O850" s="3">
        <v>1</v>
      </c>
      <c r="P850" s="11">
        <f t="shared" si="31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2"/>
        <v>105</v>
      </c>
      <c r="F851" s="4">
        <f t="shared" si="30"/>
        <v>5</v>
      </c>
      <c r="G851" s="4">
        <f t="shared" si="33"/>
        <v>1</v>
      </c>
      <c r="H851" s="4">
        <f t="shared" si="35"/>
        <v>0</v>
      </c>
      <c r="I851" s="2">
        <f t="shared" si="34"/>
        <v>0</v>
      </c>
      <c r="O851" s="3">
        <v>0</v>
      </c>
      <c r="P851" s="11">
        <f t="shared" si="31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2"/>
        <v>408</v>
      </c>
      <c r="F852" s="4">
        <f t="shared" si="30"/>
        <v>19</v>
      </c>
      <c r="G852" s="4">
        <f t="shared" si="33"/>
        <v>17</v>
      </c>
      <c r="H852" s="4">
        <f t="shared" si="35"/>
        <v>2</v>
      </c>
      <c r="I852" s="2">
        <f t="shared" si="34"/>
        <v>0.13333333333333333</v>
      </c>
      <c r="O852" s="3">
        <v>0</v>
      </c>
      <c r="P852" s="11">
        <f t="shared" si="31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2"/>
        <v>117</v>
      </c>
      <c r="F853" s="4">
        <f t="shared" si="30"/>
        <v>5</v>
      </c>
      <c r="G853" s="4">
        <f t="shared" si="33"/>
        <v>3</v>
      </c>
      <c r="H853" s="4">
        <f t="shared" si="35"/>
        <v>0</v>
      </c>
      <c r="I853" s="2">
        <f t="shared" si="34"/>
        <v>0</v>
      </c>
      <c r="O853" s="3">
        <v>0</v>
      </c>
      <c r="P853" s="11">
        <f t="shared" si="31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2"/>
        <v>49</v>
      </c>
      <c r="F854" s="4">
        <f t="shared" si="30"/>
        <v>1</v>
      </c>
      <c r="G854" s="4">
        <f t="shared" si="33"/>
        <v>1</v>
      </c>
      <c r="H854" s="4">
        <f t="shared" si="35"/>
        <v>0</v>
      </c>
      <c r="I854" s="2">
        <f t="shared" si="34"/>
        <v>0</v>
      </c>
      <c r="O854" s="3">
        <v>0</v>
      </c>
      <c r="P854" s="11">
        <f t="shared" si="31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2"/>
        <v>29</v>
      </c>
      <c r="F855" s="4">
        <f t="shared" si="30"/>
        <v>4</v>
      </c>
      <c r="G855" s="4">
        <f t="shared" si="33"/>
        <v>1</v>
      </c>
      <c r="H855" s="4">
        <f t="shared" si="35"/>
        <v>0</v>
      </c>
      <c r="I855" s="2">
        <f t="shared" si="34"/>
        <v>0</v>
      </c>
      <c r="O855" s="3">
        <v>0</v>
      </c>
      <c r="P855" s="11">
        <f t="shared" si="31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2"/>
        <v>97</v>
      </c>
      <c r="F856" s="4">
        <f t="shared" si="30"/>
        <v>3</v>
      </c>
      <c r="G856" s="4">
        <f t="shared" si="33"/>
        <v>5</v>
      </c>
      <c r="H856" s="4">
        <f t="shared" si="35"/>
        <v>0</v>
      </c>
      <c r="I856" s="2">
        <f t="shared" si="34"/>
        <v>0</v>
      </c>
      <c r="O856" s="3">
        <v>0</v>
      </c>
      <c r="P856" s="11">
        <f t="shared" si="31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2"/>
        <v>430</v>
      </c>
      <c r="F857" s="4">
        <f t="shared" si="30"/>
        <v>31</v>
      </c>
      <c r="G857" s="4">
        <f t="shared" si="33"/>
        <v>27</v>
      </c>
      <c r="H857" s="4">
        <f t="shared" si="35"/>
        <v>8</v>
      </c>
      <c r="I857" s="2">
        <f t="shared" si="34"/>
        <v>0.42105263157894735</v>
      </c>
      <c r="O857" s="3">
        <v>0</v>
      </c>
      <c r="P857" s="11">
        <f t="shared" si="31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2"/>
        <v>14</v>
      </c>
      <c r="F858" s="4">
        <f t="shared" ref="F858:F921" si="36">E858-SUMIFS(E:E,A:A,A858-1,B:B,B858)</f>
        <v>0</v>
      </c>
      <c r="G858" s="4">
        <f t="shared" si="33"/>
        <v>0</v>
      </c>
      <c r="H858" s="4">
        <f t="shared" si="35"/>
        <v>0</v>
      </c>
      <c r="I858" s="2">
        <f t="shared" si="34"/>
        <v>0</v>
      </c>
      <c r="O858" s="3">
        <v>0</v>
      </c>
      <c r="P858" s="11">
        <f t="shared" si="31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32"/>
        <v>26</v>
      </c>
      <c r="F859" s="4">
        <f t="shared" si="36"/>
        <v>2</v>
      </c>
      <c r="G859" s="4">
        <f t="shared" si="33"/>
        <v>1</v>
      </c>
      <c r="H859" s="4">
        <f t="shared" si="35"/>
        <v>0</v>
      </c>
      <c r="I859" s="2">
        <f t="shared" si="34"/>
        <v>0</v>
      </c>
      <c r="O859" s="3">
        <v>0</v>
      </c>
      <c r="P859" s="11">
        <f t="shared" si="31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32"/>
        <v>66</v>
      </c>
      <c r="F860" s="4">
        <f t="shared" si="36"/>
        <v>6</v>
      </c>
      <c r="G860" s="4">
        <f t="shared" si="33"/>
        <v>2</v>
      </c>
      <c r="H860" s="4">
        <f t="shared" si="35"/>
        <v>1</v>
      </c>
      <c r="I860" s="2">
        <f t="shared" si="34"/>
        <v>1</v>
      </c>
      <c r="O860" s="3">
        <v>0</v>
      </c>
      <c r="P860" s="11">
        <f t="shared" ref="P860:P923" si="37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32"/>
        <v>70</v>
      </c>
      <c r="F861" s="4">
        <f t="shared" si="36"/>
        <v>7</v>
      </c>
      <c r="G861" s="4">
        <f t="shared" si="33"/>
        <v>2</v>
      </c>
      <c r="H861" s="4">
        <f t="shared" si="35"/>
        <v>0</v>
      </c>
      <c r="I861" s="2">
        <f t="shared" si="34"/>
        <v>0</v>
      </c>
      <c r="O861" s="3">
        <v>0</v>
      </c>
      <c r="P861" s="11">
        <f t="shared" si="37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32"/>
        <v>22</v>
      </c>
      <c r="F862" s="4">
        <f t="shared" si="36"/>
        <v>3</v>
      </c>
      <c r="G862" s="4">
        <f t="shared" si="33"/>
        <v>2</v>
      </c>
      <c r="H862" s="4">
        <f t="shared" si="35"/>
        <v>0</v>
      </c>
      <c r="I862" s="2">
        <f t="shared" si="34"/>
        <v>0</v>
      </c>
      <c r="O862" s="3">
        <v>0</v>
      </c>
      <c r="P862" s="11">
        <f t="shared" si="37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32"/>
        <v>8</v>
      </c>
      <c r="F863" s="4">
        <f t="shared" si="36"/>
        <v>1</v>
      </c>
      <c r="G863" s="4">
        <f t="shared" si="33"/>
        <v>0</v>
      </c>
      <c r="H863" s="4">
        <f t="shared" si="35"/>
        <v>0</v>
      </c>
      <c r="I863" s="2">
        <f t="shared" si="34"/>
        <v>0</v>
      </c>
      <c r="O863" s="3">
        <v>0</v>
      </c>
      <c r="P863" s="11">
        <f t="shared" si="37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32"/>
        <v>17</v>
      </c>
      <c r="F864" s="4">
        <f t="shared" si="36"/>
        <v>0</v>
      </c>
      <c r="G864" s="4">
        <f t="shared" si="33"/>
        <v>0</v>
      </c>
      <c r="H864" s="4">
        <f t="shared" si="35"/>
        <v>0</v>
      </c>
      <c r="I864" s="2">
        <f t="shared" si="34"/>
        <v>0</v>
      </c>
      <c r="O864" s="3">
        <v>0</v>
      </c>
      <c r="P864" s="11">
        <f t="shared" si="37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32"/>
        <v>258</v>
      </c>
      <c r="F865" s="4">
        <f t="shared" si="36"/>
        <v>27</v>
      </c>
      <c r="G865" s="4">
        <f t="shared" si="33"/>
        <v>31</v>
      </c>
      <c r="H865" s="4">
        <f t="shared" si="35"/>
        <v>7</v>
      </c>
      <c r="I865" s="2">
        <f t="shared" si="34"/>
        <v>0.29166666666666669</v>
      </c>
      <c r="O865" s="3">
        <v>0</v>
      </c>
      <c r="P865" s="11">
        <f t="shared" si="37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32"/>
        <v>59</v>
      </c>
      <c r="F866" s="4">
        <f t="shared" si="36"/>
        <v>2</v>
      </c>
      <c r="G866" s="4">
        <f t="shared" si="33"/>
        <v>1</v>
      </c>
      <c r="H866" s="4">
        <f t="shared" si="35"/>
        <v>0</v>
      </c>
      <c r="I866" s="2">
        <f t="shared" si="34"/>
        <v>0</v>
      </c>
      <c r="O866" s="3">
        <v>0</v>
      </c>
      <c r="P866" s="11">
        <f t="shared" si="37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32"/>
        <v>91</v>
      </c>
      <c r="F867" s="4">
        <f t="shared" si="36"/>
        <v>3</v>
      </c>
      <c r="G867" s="4">
        <f t="shared" si="33"/>
        <v>2</v>
      </c>
      <c r="H867" s="4">
        <f t="shared" si="35"/>
        <v>0</v>
      </c>
      <c r="I867" s="2">
        <f t="shared" si="34"/>
        <v>0</v>
      </c>
      <c r="O867" s="3">
        <v>0</v>
      </c>
      <c r="P867" s="11">
        <f t="shared" si="37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32"/>
        <v>327</v>
      </c>
      <c r="F868" s="4">
        <f t="shared" si="36"/>
        <v>31</v>
      </c>
      <c r="G868" s="4">
        <f t="shared" si="33"/>
        <v>35</v>
      </c>
      <c r="H868" s="4">
        <f t="shared" si="35"/>
        <v>7</v>
      </c>
      <c r="I868" s="2">
        <f t="shared" si="34"/>
        <v>0.25</v>
      </c>
      <c r="O868" s="3">
        <v>0</v>
      </c>
      <c r="P868" s="11">
        <f t="shared" si="37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32"/>
        <v>959</v>
      </c>
      <c r="F869" s="4">
        <f t="shared" si="36"/>
        <v>74</v>
      </c>
      <c r="G869" s="4">
        <f t="shared" si="33"/>
        <v>86</v>
      </c>
      <c r="H869" s="4">
        <f t="shared" si="35"/>
        <v>18</v>
      </c>
      <c r="I869" s="2">
        <f t="shared" si="34"/>
        <v>0.26470588235294118</v>
      </c>
      <c r="O869" s="3">
        <v>1</v>
      </c>
      <c r="P869" s="11">
        <f t="shared" si="37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32"/>
        <v>43</v>
      </c>
      <c r="F870" s="4">
        <f t="shared" si="36"/>
        <v>3</v>
      </c>
      <c r="G870" s="4">
        <f t="shared" si="33"/>
        <v>3</v>
      </c>
      <c r="H870" s="4">
        <f t="shared" si="35"/>
        <v>1</v>
      </c>
      <c r="I870" s="2">
        <f t="shared" si="34"/>
        <v>0.5</v>
      </c>
      <c r="O870" s="3">
        <v>0</v>
      </c>
      <c r="P870" s="11">
        <f t="shared" si="37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32"/>
        <v>17</v>
      </c>
      <c r="F871" s="4">
        <f t="shared" si="36"/>
        <v>0</v>
      </c>
      <c r="G871" s="4">
        <f t="shared" si="33"/>
        <v>1</v>
      </c>
      <c r="H871" s="4">
        <f t="shared" si="35"/>
        <v>0</v>
      </c>
      <c r="I871" s="2">
        <f t="shared" si="34"/>
        <v>0</v>
      </c>
      <c r="O871" s="3">
        <v>0</v>
      </c>
      <c r="P871" s="11">
        <f t="shared" si="37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32"/>
        <v>188</v>
      </c>
      <c r="F872" s="4">
        <f t="shared" si="36"/>
        <v>12</v>
      </c>
      <c r="G872" s="4">
        <f t="shared" si="33"/>
        <v>9</v>
      </c>
      <c r="H872" s="4">
        <f t="shared" si="35"/>
        <v>1</v>
      </c>
      <c r="I872" s="2">
        <f t="shared" si="34"/>
        <v>0.125</v>
      </c>
      <c r="O872" s="3">
        <v>0</v>
      </c>
      <c r="P872" s="11">
        <f t="shared" si="37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32"/>
        <v>2893</v>
      </c>
      <c r="F873" s="4">
        <f t="shared" si="36"/>
        <v>522</v>
      </c>
      <c r="G873" s="4">
        <f t="shared" si="33"/>
        <v>496</v>
      </c>
      <c r="H873" s="4">
        <f t="shared" si="35"/>
        <v>68</v>
      </c>
      <c r="I873" s="2">
        <f t="shared" si="34"/>
        <v>0.15887850467289719</v>
      </c>
      <c r="O873" s="3">
        <v>3</v>
      </c>
      <c r="P873" s="11">
        <f t="shared" si="37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32"/>
        <v>77</v>
      </c>
      <c r="F874" s="4">
        <f t="shared" si="36"/>
        <v>6</v>
      </c>
      <c r="G874" s="4">
        <f t="shared" si="33"/>
        <v>3</v>
      </c>
      <c r="H874" s="4">
        <f t="shared" si="35"/>
        <v>1</v>
      </c>
      <c r="I874" s="2">
        <f t="shared" si="34"/>
        <v>0.5</v>
      </c>
      <c r="O874" s="3">
        <v>0</v>
      </c>
      <c r="P874" s="11">
        <f t="shared" si="37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32"/>
        <v>44</v>
      </c>
      <c r="F875" s="4">
        <f t="shared" si="36"/>
        <v>1</v>
      </c>
      <c r="G875" s="4">
        <f t="shared" si="33"/>
        <v>0</v>
      </c>
      <c r="H875" s="4">
        <f t="shared" si="35"/>
        <v>0</v>
      </c>
      <c r="I875" s="2">
        <f t="shared" si="34"/>
        <v>0</v>
      </c>
      <c r="O875" s="3">
        <v>0</v>
      </c>
      <c r="P875" s="11">
        <f t="shared" si="37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32"/>
        <v>157</v>
      </c>
      <c r="F876" s="4">
        <f t="shared" si="36"/>
        <v>10</v>
      </c>
      <c r="G876" s="4">
        <f t="shared" si="33"/>
        <v>17</v>
      </c>
      <c r="H876" s="4">
        <f t="shared" si="35"/>
        <v>4</v>
      </c>
      <c r="I876" s="2">
        <f t="shared" si="34"/>
        <v>0.30769230769230771</v>
      </c>
      <c r="O876" s="3">
        <v>0</v>
      </c>
      <c r="P876" s="11">
        <f t="shared" si="37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32"/>
        <v>944</v>
      </c>
      <c r="F877" s="4">
        <f t="shared" si="36"/>
        <v>68</v>
      </c>
      <c r="G877" s="4">
        <f t="shared" si="33"/>
        <v>201</v>
      </c>
      <c r="H877" s="4">
        <f t="shared" si="35"/>
        <v>17</v>
      </c>
      <c r="I877" s="2">
        <f t="shared" si="34"/>
        <v>9.2391304347826081E-2</v>
      </c>
      <c r="O877" s="3">
        <v>7</v>
      </c>
      <c r="P877" s="11">
        <f t="shared" si="37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32"/>
        <v>170</v>
      </c>
      <c r="F878" s="4">
        <f t="shared" si="36"/>
        <v>7</v>
      </c>
      <c r="G878" s="4">
        <f t="shared" si="33"/>
        <v>22</v>
      </c>
      <c r="H878" s="4">
        <f t="shared" si="35"/>
        <v>1</v>
      </c>
      <c r="I878" s="2">
        <f t="shared" si="34"/>
        <v>4.7619047619047616E-2</v>
      </c>
      <c r="O878" s="3">
        <v>0</v>
      </c>
      <c r="P878" s="11">
        <f t="shared" si="37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32"/>
        <v>27</v>
      </c>
      <c r="F879" s="4">
        <f t="shared" si="36"/>
        <v>1</v>
      </c>
      <c r="G879" s="4">
        <f t="shared" si="33"/>
        <v>5</v>
      </c>
      <c r="H879" s="4">
        <f t="shared" si="35"/>
        <v>1</v>
      </c>
      <c r="I879" s="2">
        <f t="shared" si="34"/>
        <v>0.25</v>
      </c>
      <c r="O879" s="3">
        <v>1</v>
      </c>
      <c r="P879" s="11">
        <f t="shared" si="37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32"/>
        <v>23</v>
      </c>
      <c r="F880" s="4">
        <f t="shared" si="36"/>
        <v>1</v>
      </c>
      <c r="G880" s="4">
        <f t="shared" si="33"/>
        <v>1</v>
      </c>
      <c r="H880" s="4">
        <f t="shared" si="35"/>
        <v>0</v>
      </c>
      <c r="I880" s="2">
        <f t="shared" si="34"/>
        <v>0</v>
      </c>
      <c r="O880" s="3">
        <v>0</v>
      </c>
      <c r="P880" s="11">
        <f t="shared" si="37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32"/>
        <v>23</v>
      </c>
      <c r="F881" s="4">
        <f t="shared" si="36"/>
        <v>2</v>
      </c>
      <c r="G881" s="4">
        <f t="shared" si="33"/>
        <v>1</v>
      </c>
      <c r="H881" s="4">
        <f t="shared" si="35"/>
        <v>0</v>
      </c>
      <c r="I881" s="2">
        <f t="shared" si="34"/>
        <v>0</v>
      </c>
      <c r="O881" s="3">
        <v>0</v>
      </c>
      <c r="P881" s="11">
        <f t="shared" si="37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32"/>
        <v>17</v>
      </c>
      <c r="F882" s="4">
        <f t="shared" si="36"/>
        <v>1</v>
      </c>
      <c r="G882" s="4">
        <f t="shared" si="33"/>
        <v>0</v>
      </c>
      <c r="H882" s="4">
        <f t="shared" si="35"/>
        <v>0</v>
      </c>
      <c r="I882" s="2">
        <f t="shared" si="34"/>
        <v>0</v>
      </c>
      <c r="O882" s="3">
        <v>0</v>
      </c>
      <c r="P882" s="11">
        <f t="shared" si="37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32"/>
        <v>75</v>
      </c>
      <c r="F883" s="4">
        <f t="shared" si="36"/>
        <v>3</v>
      </c>
      <c r="G883" s="4">
        <f t="shared" si="33"/>
        <v>1</v>
      </c>
      <c r="H883" s="4">
        <f t="shared" si="35"/>
        <v>0</v>
      </c>
      <c r="I883" s="2">
        <f t="shared" si="34"/>
        <v>0</v>
      </c>
      <c r="O883" s="3">
        <v>0</v>
      </c>
      <c r="P883" s="11">
        <f t="shared" si="37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32"/>
        <v>256</v>
      </c>
      <c r="F884" s="4">
        <f t="shared" si="36"/>
        <v>13</v>
      </c>
      <c r="G884" s="4">
        <f t="shared" si="33"/>
        <v>21</v>
      </c>
      <c r="H884" s="4">
        <f t="shared" si="35"/>
        <v>7</v>
      </c>
      <c r="I884" s="2">
        <f t="shared" si="34"/>
        <v>0.5</v>
      </c>
      <c r="O884" s="3">
        <v>0</v>
      </c>
      <c r="P884" s="11">
        <f t="shared" si="37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32"/>
        <v>22</v>
      </c>
      <c r="F885" s="4">
        <f t="shared" si="36"/>
        <v>4</v>
      </c>
      <c r="G885" s="4">
        <f t="shared" si="33"/>
        <v>1</v>
      </c>
      <c r="H885" s="4">
        <f t="shared" si="35"/>
        <v>0</v>
      </c>
      <c r="I885" s="2">
        <f t="shared" si="34"/>
        <v>0</v>
      </c>
      <c r="O885" s="3">
        <v>0</v>
      </c>
      <c r="P885" s="11">
        <f t="shared" si="37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32"/>
        <v>60</v>
      </c>
      <c r="F886" s="4">
        <f t="shared" si="36"/>
        <v>4</v>
      </c>
      <c r="G886" s="4">
        <f t="shared" si="33"/>
        <v>1</v>
      </c>
      <c r="H886" s="4">
        <f t="shared" si="35"/>
        <v>0</v>
      </c>
      <c r="I886" s="2">
        <f t="shared" si="34"/>
        <v>0</v>
      </c>
      <c r="O886" s="3">
        <v>0</v>
      </c>
      <c r="P886" s="11">
        <f t="shared" si="37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32"/>
        <v>66</v>
      </c>
      <c r="F887" s="4">
        <f t="shared" si="36"/>
        <v>6</v>
      </c>
      <c r="G887" s="4">
        <f t="shared" si="33"/>
        <v>2</v>
      </c>
      <c r="H887" s="4">
        <f t="shared" si="35"/>
        <v>1</v>
      </c>
      <c r="I887" s="2">
        <f t="shared" si="34"/>
        <v>1</v>
      </c>
      <c r="O887" s="3">
        <v>0</v>
      </c>
      <c r="P887" s="11">
        <f t="shared" si="37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32"/>
        <v>1342</v>
      </c>
      <c r="F888" s="4">
        <f t="shared" si="36"/>
        <v>114</v>
      </c>
      <c r="G888" s="4">
        <f t="shared" si="33"/>
        <v>148</v>
      </c>
      <c r="H888" s="4">
        <f t="shared" si="35"/>
        <v>17</v>
      </c>
      <c r="I888" s="2">
        <f t="shared" si="34"/>
        <v>0.12977099236641221</v>
      </c>
      <c r="O888" s="3">
        <v>2</v>
      </c>
      <c r="P888" s="11">
        <f t="shared" si="37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32"/>
        <v>583</v>
      </c>
      <c r="F889" s="4">
        <f t="shared" si="36"/>
        <v>67</v>
      </c>
      <c r="G889" s="4">
        <f t="shared" si="33"/>
        <v>45</v>
      </c>
      <c r="H889" s="4">
        <f t="shared" si="35"/>
        <v>6</v>
      </c>
      <c r="I889" s="2">
        <f t="shared" si="34"/>
        <v>0.15384615384615385</v>
      </c>
      <c r="O889" s="3">
        <v>0</v>
      </c>
      <c r="P889" s="11">
        <f t="shared" si="37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38">SUM(C890:D890)</f>
        <v>4888</v>
      </c>
      <c r="F890" s="4">
        <f t="shared" si="36"/>
        <v>851</v>
      </c>
      <c r="G890" s="4">
        <f t="shared" ref="G890:G953" si="39">C890</f>
        <v>243</v>
      </c>
      <c r="H890" s="4">
        <f t="shared" si="35"/>
        <v>53</v>
      </c>
      <c r="I890" s="2">
        <f t="shared" si="34"/>
        <v>0.27894736842105261</v>
      </c>
      <c r="O890" s="3">
        <v>1</v>
      </c>
      <c r="P890" s="11">
        <f t="shared" si="37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38"/>
        <v>7602</v>
      </c>
      <c r="F891" s="4">
        <f t="shared" si="36"/>
        <v>2426</v>
      </c>
      <c r="G891" s="4">
        <f t="shared" si="39"/>
        <v>442</v>
      </c>
      <c r="H891" s="4">
        <f t="shared" si="35"/>
        <v>135</v>
      </c>
      <c r="I891" s="2">
        <f t="shared" si="34"/>
        <v>0.43973941368078173</v>
      </c>
      <c r="O891" s="3">
        <v>0</v>
      </c>
      <c r="P891" s="11">
        <f t="shared" si="37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38"/>
        <v>174</v>
      </c>
      <c r="F892" s="4">
        <f t="shared" si="36"/>
        <v>29</v>
      </c>
      <c r="G892" s="4">
        <f t="shared" si="39"/>
        <v>10</v>
      </c>
      <c r="H892" s="4">
        <f t="shared" si="35"/>
        <v>0</v>
      </c>
      <c r="I892" s="2">
        <f t="shared" si="34"/>
        <v>0</v>
      </c>
      <c r="O892" s="3">
        <v>0</v>
      </c>
      <c r="P892" s="11">
        <f t="shared" si="37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38"/>
        <v>116</v>
      </c>
      <c r="F893" s="4">
        <f t="shared" si="36"/>
        <v>35</v>
      </c>
      <c r="G893" s="4">
        <f t="shared" si="39"/>
        <v>6</v>
      </c>
      <c r="H893" s="4">
        <f t="shared" si="35"/>
        <v>2</v>
      </c>
      <c r="I893" s="2">
        <f t="shared" si="34"/>
        <v>0.5</v>
      </c>
      <c r="O893" s="3">
        <v>0</v>
      </c>
      <c r="P893" s="11">
        <f t="shared" si="37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38"/>
        <v>40</v>
      </c>
      <c r="F894" s="4">
        <f t="shared" si="36"/>
        <v>1</v>
      </c>
      <c r="G894" s="4">
        <f t="shared" si="39"/>
        <v>4</v>
      </c>
      <c r="H894" s="4">
        <f t="shared" si="35"/>
        <v>0</v>
      </c>
      <c r="I894" s="2">
        <f t="shared" si="34"/>
        <v>0</v>
      </c>
      <c r="O894" s="3">
        <v>0</v>
      </c>
      <c r="P894" s="11">
        <f t="shared" si="37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38"/>
        <v>17</v>
      </c>
      <c r="F895" s="4">
        <f t="shared" si="36"/>
        <v>7</v>
      </c>
      <c r="G895" s="4">
        <f t="shared" si="39"/>
        <v>2</v>
      </c>
      <c r="H895" s="4">
        <f t="shared" si="35"/>
        <v>0</v>
      </c>
      <c r="I895" s="2">
        <f t="shared" si="34"/>
        <v>0</v>
      </c>
      <c r="O895" s="3">
        <v>0</v>
      </c>
      <c r="P895" s="11">
        <f t="shared" si="37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38"/>
        <v>180</v>
      </c>
      <c r="F896" s="4">
        <f t="shared" si="36"/>
        <v>21</v>
      </c>
      <c r="G896" s="4">
        <f t="shared" si="39"/>
        <v>32</v>
      </c>
      <c r="H896" s="4">
        <f t="shared" si="35"/>
        <v>4</v>
      </c>
      <c r="I896" s="2">
        <f t="shared" si="34"/>
        <v>0.14285714285714285</v>
      </c>
      <c r="O896" s="3">
        <v>0</v>
      </c>
      <c r="P896" s="11">
        <f t="shared" si="37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38"/>
        <v>189</v>
      </c>
      <c r="F897" s="4">
        <f t="shared" si="36"/>
        <v>33</v>
      </c>
      <c r="G897" s="4">
        <f t="shared" si="39"/>
        <v>18</v>
      </c>
      <c r="H897" s="4">
        <f t="shared" si="35"/>
        <v>4</v>
      </c>
      <c r="I897" s="2">
        <f t="shared" si="34"/>
        <v>0.2857142857142857</v>
      </c>
      <c r="O897" s="3">
        <v>0</v>
      </c>
      <c r="P897" s="11">
        <f t="shared" si="37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38"/>
        <v>70</v>
      </c>
      <c r="F898" s="4">
        <f t="shared" si="36"/>
        <v>10</v>
      </c>
      <c r="G898" s="4">
        <f t="shared" si="39"/>
        <v>4</v>
      </c>
      <c r="H898" s="4">
        <f t="shared" si="35"/>
        <v>0</v>
      </c>
      <c r="I898" s="2">
        <f t="shared" si="34"/>
        <v>0</v>
      </c>
      <c r="O898" s="3">
        <v>0</v>
      </c>
      <c r="P898" s="11">
        <f t="shared" si="37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38"/>
        <v>63</v>
      </c>
      <c r="F899" s="4">
        <f t="shared" si="36"/>
        <v>10</v>
      </c>
      <c r="G899" s="4">
        <f t="shared" si="39"/>
        <v>4</v>
      </c>
      <c r="H899" s="4">
        <f t="shared" si="35"/>
        <v>1</v>
      </c>
      <c r="I899" s="2">
        <f t="shared" ref="I899:I962" si="40">IFERROR((G899-SUMIFS(G:G,A:A,A899-1,B:B,B899))/SUMIFS(G:G,A:A,A899-1,B:B,B899),0)</f>
        <v>0.33333333333333331</v>
      </c>
      <c r="O899" s="3">
        <v>0</v>
      </c>
      <c r="P899" s="11">
        <f t="shared" si="37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38"/>
        <v>96</v>
      </c>
      <c r="F900" s="4">
        <f t="shared" si="36"/>
        <v>8</v>
      </c>
      <c r="G900" s="4">
        <f t="shared" si="39"/>
        <v>5</v>
      </c>
      <c r="H900" s="4">
        <f t="shared" si="35"/>
        <v>0</v>
      </c>
      <c r="I900" s="2">
        <f t="shared" si="40"/>
        <v>0</v>
      </c>
      <c r="O900" s="3">
        <v>0</v>
      </c>
      <c r="P900" s="11">
        <f t="shared" si="37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38"/>
        <v>69</v>
      </c>
      <c r="F901" s="4">
        <f t="shared" si="36"/>
        <v>14</v>
      </c>
      <c r="G901" s="4">
        <f t="shared" si="39"/>
        <v>1</v>
      </c>
      <c r="H901" s="4">
        <f t="shared" ref="H901:H964" si="41">G901-SUMIFS(G:G,A:A,A901-1,B:B,B901)</f>
        <v>0</v>
      </c>
      <c r="I901" s="2">
        <f t="shared" si="40"/>
        <v>0</v>
      </c>
      <c r="O901" s="3">
        <v>0</v>
      </c>
      <c r="P901" s="11">
        <f t="shared" si="37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38"/>
        <v>207</v>
      </c>
      <c r="F902" s="4">
        <f t="shared" si="36"/>
        <v>32</v>
      </c>
      <c r="G902" s="4">
        <f t="shared" si="39"/>
        <v>11</v>
      </c>
      <c r="H902" s="4">
        <f t="shared" si="41"/>
        <v>0</v>
      </c>
      <c r="I902" s="2">
        <f t="shared" si="40"/>
        <v>0</v>
      </c>
      <c r="O902" s="3">
        <v>0</v>
      </c>
      <c r="P902" s="11">
        <f t="shared" si="37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38"/>
        <v>52</v>
      </c>
      <c r="F903" s="4">
        <f t="shared" si="36"/>
        <v>4</v>
      </c>
      <c r="G903" s="4">
        <f t="shared" si="39"/>
        <v>3</v>
      </c>
      <c r="H903" s="4">
        <f t="shared" si="41"/>
        <v>0</v>
      </c>
      <c r="I903" s="2">
        <f t="shared" si="40"/>
        <v>0</v>
      </c>
      <c r="O903" s="3">
        <v>0</v>
      </c>
      <c r="P903" s="11">
        <f t="shared" si="37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38"/>
        <v>41</v>
      </c>
      <c r="F904" s="4">
        <f t="shared" si="36"/>
        <v>15</v>
      </c>
      <c r="G904" s="4">
        <f t="shared" si="39"/>
        <v>2</v>
      </c>
      <c r="H904" s="4">
        <f t="shared" si="41"/>
        <v>0</v>
      </c>
      <c r="I904" s="2">
        <f t="shared" si="40"/>
        <v>0</v>
      </c>
      <c r="O904" s="3">
        <v>0</v>
      </c>
      <c r="P904" s="11">
        <f t="shared" si="37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38"/>
        <v>29</v>
      </c>
      <c r="F905" s="4">
        <f t="shared" si="36"/>
        <v>3</v>
      </c>
      <c r="G905" s="4">
        <f t="shared" si="39"/>
        <v>1</v>
      </c>
      <c r="H905" s="4">
        <f t="shared" si="41"/>
        <v>0</v>
      </c>
      <c r="I905" s="2">
        <f t="shared" si="40"/>
        <v>0</v>
      </c>
      <c r="O905" s="3">
        <v>0</v>
      </c>
      <c r="P905" s="11">
        <f t="shared" si="37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38"/>
        <v>54</v>
      </c>
      <c r="F906" s="4">
        <f t="shared" si="36"/>
        <v>11</v>
      </c>
      <c r="G906" s="4">
        <f t="shared" si="39"/>
        <v>1</v>
      </c>
      <c r="H906" s="4">
        <f t="shared" si="41"/>
        <v>0</v>
      </c>
      <c r="I906" s="2">
        <f t="shared" si="40"/>
        <v>0</v>
      </c>
      <c r="O906" s="3">
        <v>0</v>
      </c>
      <c r="P906" s="11">
        <f t="shared" si="37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38"/>
        <v>138</v>
      </c>
      <c r="F907" s="4">
        <f t="shared" si="36"/>
        <v>11</v>
      </c>
      <c r="G907" s="4">
        <f t="shared" si="39"/>
        <v>3</v>
      </c>
      <c r="H907" s="4">
        <f t="shared" si="41"/>
        <v>2</v>
      </c>
      <c r="I907" s="2">
        <f t="shared" si="40"/>
        <v>2</v>
      </c>
      <c r="O907" s="3">
        <v>0</v>
      </c>
      <c r="P907" s="11">
        <f t="shared" si="37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38"/>
        <v>29</v>
      </c>
      <c r="F908" s="4">
        <f t="shared" si="36"/>
        <v>9</v>
      </c>
      <c r="G908" s="4">
        <f t="shared" si="39"/>
        <v>0</v>
      </c>
      <c r="H908" s="4">
        <f t="shared" si="41"/>
        <v>0</v>
      </c>
      <c r="I908" s="2">
        <f t="shared" si="40"/>
        <v>0</v>
      </c>
      <c r="O908" s="3">
        <v>0</v>
      </c>
      <c r="P908" s="11">
        <f t="shared" si="37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38"/>
        <v>312</v>
      </c>
      <c r="F909" s="4">
        <f t="shared" si="36"/>
        <v>32</v>
      </c>
      <c r="G909" s="4">
        <f t="shared" si="39"/>
        <v>16</v>
      </c>
      <c r="H909" s="4">
        <f t="shared" si="41"/>
        <v>2</v>
      </c>
      <c r="I909" s="2">
        <f t="shared" si="40"/>
        <v>0.14285714285714285</v>
      </c>
      <c r="O909" s="3">
        <v>0</v>
      </c>
      <c r="P909" s="11">
        <f t="shared" si="37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38"/>
        <v>5430</v>
      </c>
      <c r="F910" s="4">
        <f t="shared" si="36"/>
        <v>772</v>
      </c>
      <c r="G910" s="4">
        <f t="shared" si="39"/>
        <v>617</v>
      </c>
      <c r="H910" s="4">
        <f t="shared" si="41"/>
        <v>194</v>
      </c>
      <c r="I910" s="2">
        <f t="shared" si="40"/>
        <v>0.45862884160756501</v>
      </c>
      <c r="O910" s="3">
        <v>6</v>
      </c>
      <c r="P910" s="11">
        <f t="shared" si="37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38"/>
        <v>38</v>
      </c>
      <c r="F911" s="4">
        <f t="shared" si="36"/>
        <v>7</v>
      </c>
      <c r="G911" s="4">
        <f t="shared" si="39"/>
        <v>0</v>
      </c>
      <c r="H911" s="4">
        <f t="shared" si="41"/>
        <v>0</v>
      </c>
      <c r="I911" s="2">
        <f t="shared" si="40"/>
        <v>0</v>
      </c>
      <c r="O911" s="3">
        <v>0</v>
      </c>
      <c r="P911" s="11">
        <f t="shared" si="37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38"/>
        <v>80</v>
      </c>
      <c r="F912" s="4">
        <f t="shared" si="36"/>
        <v>12</v>
      </c>
      <c r="G912" s="4">
        <f t="shared" si="39"/>
        <v>5</v>
      </c>
      <c r="H912" s="4">
        <f t="shared" si="41"/>
        <v>0</v>
      </c>
      <c r="I912" s="2">
        <f t="shared" si="40"/>
        <v>0</v>
      </c>
      <c r="O912" s="3">
        <v>0</v>
      </c>
      <c r="P912" s="11">
        <f t="shared" si="37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38"/>
        <v>167</v>
      </c>
      <c r="F913" s="4">
        <f t="shared" si="36"/>
        <v>22</v>
      </c>
      <c r="G913" s="4">
        <f t="shared" si="39"/>
        <v>20</v>
      </c>
      <c r="H913" s="4">
        <f t="shared" si="41"/>
        <v>2</v>
      </c>
      <c r="I913" s="2">
        <f t="shared" si="40"/>
        <v>0.1111111111111111</v>
      </c>
      <c r="O913" s="3">
        <v>0</v>
      </c>
      <c r="P913" s="11">
        <f t="shared" si="37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38"/>
        <v>87</v>
      </c>
      <c r="F914" s="4">
        <f t="shared" si="36"/>
        <v>21</v>
      </c>
      <c r="G914" s="4">
        <f t="shared" si="39"/>
        <v>5</v>
      </c>
      <c r="H914" s="4">
        <f t="shared" si="41"/>
        <v>2</v>
      </c>
      <c r="I914" s="2">
        <f t="shared" si="40"/>
        <v>0.66666666666666663</v>
      </c>
      <c r="O914" s="3">
        <v>0</v>
      </c>
      <c r="P914" s="11">
        <f t="shared" si="37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38"/>
        <v>162</v>
      </c>
      <c r="F915" s="4">
        <f t="shared" si="36"/>
        <v>17</v>
      </c>
      <c r="G915" s="4">
        <f t="shared" si="39"/>
        <v>14</v>
      </c>
      <c r="H915" s="4">
        <f t="shared" si="41"/>
        <v>0</v>
      </c>
      <c r="I915" s="2">
        <f t="shared" si="40"/>
        <v>0</v>
      </c>
      <c r="O915" s="3">
        <v>0</v>
      </c>
      <c r="P915" s="11">
        <f t="shared" si="37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38"/>
        <v>53</v>
      </c>
      <c r="F916" s="4">
        <f t="shared" si="36"/>
        <v>4</v>
      </c>
      <c r="G916" s="4">
        <f t="shared" si="39"/>
        <v>1</v>
      </c>
      <c r="H916" s="4">
        <f t="shared" si="41"/>
        <v>0</v>
      </c>
      <c r="I916" s="2">
        <f t="shared" si="40"/>
        <v>0</v>
      </c>
      <c r="O916" s="3">
        <v>0</v>
      </c>
      <c r="P916" s="11">
        <f t="shared" si="37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38"/>
        <v>105</v>
      </c>
      <c r="F917" s="4">
        <f t="shared" si="36"/>
        <v>30</v>
      </c>
      <c r="G917" s="4">
        <f t="shared" si="39"/>
        <v>8</v>
      </c>
      <c r="H917" s="4">
        <f t="shared" si="41"/>
        <v>1</v>
      </c>
      <c r="I917" s="2">
        <f t="shared" si="40"/>
        <v>0.14285714285714285</v>
      </c>
      <c r="O917" s="3">
        <v>0</v>
      </c>
      <c r="P917" s="11">
        <f t="shared" si="37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38"/>
        <v>149</v>
      </c>
      <c r="F918" s="4">
        <f t="shared" si="36"/>
        <v>32</v>
      </c>
      <c r="G918" s="4">
        <f t="shared" si="39"/>
        <v>6</v>
      </c>
      <c r="H918" s="4">
        <f t="shared" si="41"/>
        <v>0</v>
      </c>
      <c r="I918" s="2">
        <f t="shared" si="40"/>
        <v>0</v>
      </c>
      <c r="O918" s="3">
        <v>0</v>
      </c>
      <c r="P918" s="11">
        <f t="shared" si="37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38"/>
        <v>79</v>
      </c>
      <c r="F919" s="4">
        <f t="shared" si="36"/>
        <v>4</v>
      </c>
      <c r="G919" s="4">
        <f t="shared" si="39"/>
        <v>3</v>
      </c>
      <c r="H919" s="4">
        <f t="shared" si="41"/>
        <v>0</v>
      </c>
      <c r="I919" s="2">
        <f t="shared" si="40"/>
        <v>0</v>
      </c>
      <c r="O919" s="3">
        <v>0</v>
      </c>
      <c r="P919" s="11">
        <f t="shared" si="37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38"/>
        <v>44</v>
      </c>
      <c r="F920" s="4">
        <f t="shared" si="36"/>
        <v>4</v>
      </c>
      <c r="G920" s="4">
        <f t="shared" si="39"/>
        <v>3</v>
      </c>
      <c r="H920" s="4">
        <f t="shared" si="41"/>
        <v>0</v>
      </c>
      <c r="I920" s="2">
        <f t="shared" si="40"/>
        <v>0</v>
      </c>
      <c r="O920" s="3">
        <v>0</v>
      </c>
      <c r="P920" s="11">
        <f t="shared" si="37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38"/>
        <v>103</v>
      </c>
      <c r="F921" s="4">
        <f t="shared" si="36"/>
        <v>22</v>
      </c>
      <c r="G921" s="4">
        <f t="shared" si="39"/>
        <v>16</v>
      </c>
      <c r="H921" s="4">
        <f t="shared" si="41"/>
        <v>1</v>
      </c>
      <c r="I921" s="2">
        <f t="shared" si="40"/>
        <v>6.6666666666666666E-2</v>
      </c>
      <c r="O921" s="3">
        <v>1</v>
      </c>
      <c r="P921" s="11">
        <f t="shared" si="37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38"/>
        <v>43</v>
      </c>
      <c r="F922" s="4">
        <f t="shared" ref="F922:F985" si="42">E922-SUMIFS(E:E,A:A,A922-1,B:B,B922)</f>
        <v>14</v>
      </c>
      <c r="G922" s="4">
        <f t="shared" si="39"/>
        <v>8</v>
      </c>
      <c r="H922" s="4">
        <f t="shared" si="41"/>
        <v>2</v>
      </c>
      <c r="I922" s="2">
        <f t="shared" si="40"/>
        <v>0.33333333333333331</v>
      </c>
      <c r="O922" s="3">
        <v>0</v>
      </c>
      <c r="P922" s="11">
        <f t="shared" si="37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38"/>
        <v>93</v>
      </c>
      <c r="F923" s="4">
        <f t="shared" si="42"/>
        <v>23</v>
      </c>
      <c r="G923" s="4">
        <f t="shared" si="39"/>
        <v>3</v>
      </c>
      <c r="H923" s="4">
        <f t="shared" si="41"/>
        <v>0</v>
      </c>
      <c r="I923" s="2">
        <f t="shared" si="40"/>
        <v>0</v>
      </c>
      <c r="O923" s="3">
        <v>0</v>
      </c>
      <c r="P923" s="11">
        <f t="shared" si="37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38"/>
        <v>732</v>
      </c>
      <c r="F924" s="4">
        <f t="shared" si="42"/>
        <v>149</v>
      </c>
      <c r="G924" s="4">
        <f t="shared" si="39"/>
        <v>61</v>
      </c>
      <c r="H924" s="4">
        <f t="shared" si="41"/>
        <v>11</v>
      </c>
      <c r="I924" s="2">
        <f t="shared" si="40"/>
        <v>0.22</v>
      </c>
      <c r="O924" s="3">
        <v>3</v>
      </c>
      <c r="P924" s="11">
        <f t="shared" ref="P924:P987" si="43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38"/>
        <v>6</v>
      </c>
      <c r="F925" s="4">
        <f t="shared" si="42"/>
        <v>1</v>
      </c>
      <c r="G925" s="4">
        <f t="shared" si="39"/>
        <v>0</v>
      </c>
      <c r="H925" s="4">
        <f t="shared" si="41"/>
        <v>0</v>
      </c>
      <c r="I925" s="2">
        <f t="shared" si="40"/>
        <v>0</v>
      </c>
      <c r="O925" s="3">
        <v>0</v>
      </c>
      <c r="P925" s="11">
        <f t="shared" si="43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38"/>
        <v>59</v>
      </c>
      <c r="F926" s="4">
        <f t="shared" si="42"/>
        <v>19</v>
      </c>
      <c r="G926" s="4">
        <f t="shared" si="39"/>
        <v>4</v>
      </c>
      <c r="H926" s="4">
        <f t="shared" si="41"/>
        <v>0</v>
      </c>
      <c r="I926" s="2">
        <f t="shared" si="40"/>
        <v>0</v>
      </c>
      <c r="O926" s="3">
        <v>0</v>
      </c>
      <c r="P926" s="11">
        <f t="shared" si="43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38"/>
        <v>117</v>
      </c>
      <c r="F927" s="4">
        <f t="shared" si="42"/>
        <v>28</v>
      </c>
      <c r="G927" s="4">
        <f t="shared" si="39"/>
        <v>2</v>
      </c>
      <c r="H927" s="4">
        <f t="shared" si="41"/>
        <v>0</v>
      </c>
      <c r="I927" s="2">
        <f t="shared" si="40"/>
        <v>0</v>
      </c>
      <c r="O927" s="3">
        <v>0</v>
      </c>
      <c r="P927" s="11">
        <f t="shared" si="43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38"/>
        <v>78</v>
      </c>
      <c r="F928" s="4">
        <f t="shared" si="42"/>
        <v>22</v>
      </c>
      <c r="G928" s="4">
        <f t="shared" si="39"/>
        <v>7</v>
      </c>
      <c r="H928" s="4">
        <f t="shared" si="41"/>
        <v>2</v>
      </c>
      <c r="I928" s="2">
        <f t="shared" si="40"/>
        <v>0.4</v>
      </c>
      <c r="O928" s="3">
        <v>0</v>
      </c>
      <c r="P928" s="11">
        <f t="shared" si="43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38"/>
        <v>43</v>
      </c>
      <c r="F929" s="4">
        <f t="shared" si="42"/>
        <v>14</v>
      </c>
      <c r="G929" s="4">
        <f t="shared" si="39"/>
        <v>2</v>
      </c>
      <c r="H929" s="4">
        <f t="shared" si="41"/>
        <v>0</v>
      </c>
      <c r="I929" s="2">
        <f t="shared" si="40"/>
        <v>0</v>
      </c>
      <c r="O929" s="3">
        <v>0</v>
      </c>
      <c r="P929" s="11">
        <f t="shared" si="43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38"/>
        <v>86</v>
      </c>
      <c r="F930" s="4">
        <f t="shared" si="42"/>
        <v>11</v>
      </c>
      <c r="G930" s="4">
        <f t="shared" si="39"/>
        <v>0</v>
      </c>
      <c r="H930" s="4">
        <f t="shared" si="41"/>
        <v>0</v>
      </c>
      <c r="I930" s="2">
        <f t="shared" si="40"/>
        <v>0</v>
      </c>
      <c r="O930" s="3">
        <v>0</v>
      </c>
      <c r="P930" s="11">
        <f t="shared" si="43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38"/>
        <v>83</v>
      </c>
      <c r="F931" s="4">
        <f t="shared" si="42"/>
        <v>20</v>
      </c>
      <c r="G931" s="4">
        <f t="shared" si="39"/>
        <v>4</v>
      </c>
      <c r="H931" s="4">
        <f t="shared" si="41"/>
        <v>3</v>
      </c>
      <c r="I931" s="2">
        <f t="shared" si="40"/>
        <v>3</v>
      </c>
      <c r="O931" s="3">
        <v>0</v>
      </c>
      <c r="P931" s="11">
        <f t="shared" si="43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38"/>
        <v>68</v>
      </c>
      <c r="F932" s="4">
        <f t="shared" si="42"/>
        <v>9</v>
      </c>
      <c r="G932" s="4">
        <f t="shared" si="39"/>
        <v>1</v>
      </c>
      <c r="H932" s="4">
        <f t="shared" si="41"/>
        <v>0</v>
      </c>
      <c r="I932" s="2">
        <f t="shared" si="40"/>
        <v>0</v>
      </c>
      <c r="O932" s="3">
        <v>0</v>
      </c>
      <c r="P932" s="11">
        <f t="shared" si="43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38"/>
        <v>78</v>
      </c>
      <c r="F933" s="4">
        <f t="shared" si="42"/>
        <v>7</v>
      </c>
      <c r="G933" s="4">
        <f t="shared" si="39"/>
        <v>1</v>
      </c>
      <c r="H933" s="4">
        <f t="shared" si="41"/>
        <v>0</v>
      </c>
      <c r="I933" s="2">
        <f t="shared" si="40"/>
        <v>0</v>
      </c>
      <c r="O933" s="3">
        <v>0</v>
      </c>
      <c r="P933" s="11">
        <f t="shared" si="43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38"/>
        <v>41</v>
      </c>
      <c r="F934" s="4">
        <f t="shared" si="42"/>
        <v>8</v>
      </c>
      <c r="G934" s="4">
        <f t="shared" si="39"/>
        <v>2</v>
      </c>
      <c r="H934" s="4">
        <f t="shared" si="41"/>
        <v>0</v>
      </c>
      <c r="I934" s="2">
        <f t="shared" si="40"/>
        <v>0</v>
      </c>
      <c r="O934" s="3">
        <v>0</v>
      </c>
      <c r="P934" s="11">
        <f t="shared" si="43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38"/>
        <v>31</v>
      </c>
      <c r="F935" s="4">
        <f t="shared" si="42"/>
        <v>4</v>
      </c>
      <c r="G935" s="4">
        <f t="shared" si="39"/>
        <v>2</v>
      </c>
      <c r="H935" s="4">
        <f t="shared" si="41"/>
        <v>2</v>
      </c>
      <c r="I935" s="2">
        <f t="shared" si="40"/>
        <v>0</v>
      </c>
      <c r="O935" s="3">
        <v>0</v>
      </c>
      <c r="P935" s="11">
        <f t="shared" si="43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38"/>
        <v>93</v>
      </c>
      <c r="F936" s="4">
        <f t="shared" si="42"/>
        <v>14</v>
      </c>
      <c r="G936" s="4">
        <f t="shared" si="39"/>
        <v>6</v>
      </c>
      <c r="H936" s="4">
        <f t="shared" si="41"/>
        <v>0</v>
      </c>
      <c r="I936" s="2">
        <f t="shared" si="40"/>
        <v>0</v>
      </c>
      <c r="O936" s="3">
        <v>0</v>
      </c>
      <c r="P936" s="11">
        <f t="shared" si="43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38"/>
        <v>9</v>
      </c>
      <c r="F937" s="4">
        <f t="shared" si="42"/>
        <v>2</v>
      </c>
      <c r="G937" s="4">
        <f t="shared" si="39"/>
        <v>2</v>
      </c>
      <c r="H937" s="4">
        <f t="shared" si="41"/>
        <v>0</v>
      </c>
      <c r="I937" s="2">
        <f t="shared" si="40"/>
        <v>0</v>
      </c>
      <c r="O937" s="3">
        <v>0</v>
      </c>
      <c r="P937" s="11">
        <f t="shared" si="43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38"/>
        <v>977</v>
      </c>
      <c r="F938" s="4">
        <f t="shared" si="42"/>
        <v>226</v>
      </c>
      <c r="G938" s="4">
        <f t="shared" si="39"/>
        <v>92</v>
      </c>
      <c r="H938" s="4">
        <f t="shared" si="41"/>
        <v>14</v>
      </c>
      <c r="I938" s="2">
        <f t="shared" si="40"/>
        <v>0.17948717948717949</v>
      </c>
      <c r="O938" s="3">
        <v>1</v>
      </c>
      <c r="P938" s="11">
        <f t="shared" si="43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38"/>
        <v>16</v>
      </c>
      <c r="F939" s="4">
        <f t="shared" si="42"/>
        <v>4</v>
      </c>
      <c r="G939" s="4">
        <f t="shared" si="39"/>
        <v>0</v>
      </c>
      <c r="H939" s="4">
        <f t="shared" si="41"/>
        <v>0</v>
      </c>
      <c r="I939" s="2">
        <f t="shared" si="40"/>
        <v>0</v>
      </c>
      <c r="O939" s="3">
        <v>0</v>
      </c>
      <c r="P939" s="11">
        <f t="shared" si="43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38"/>
        <v>45</v>
      </c>
      <c r="F940" s="4">
        <f t="shared" si="42"/>
        <v>14</v>
      </c>
      <c r="G940" s="4">
        <f t="shared" si="39"/>
        <v>2</v>
      </c>
      <c r="H940" s="4">
        <f t="shared" si="41"/>
        <v>1</v>
      </c>
      <c r="I940" s="2">
        <f t="shared" si="40"/>
        <v>1</v>
      </c>
      <c r="O940" s="3">
        <v>0</v>
      </c>
      <c r="P940" s="11">
        <f t="shared" si="43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38"/>
        <v>131</v>
      </c>
      <c r="F941" s="4">
        <f t="shared" si="42"/>
        <v>25</v>
      </c>
      <c r="G941" s="4">
        <f t="shared" si="39"/>
        <v>2</v>
      </c>
      <c r="H941" s="4">
        <f t="shared" si="41"/>
        <v>0</v>
      </c>
      <c r="I941" s="2">
        <f t="shared" si="40"/>
        <v>0</v>
      </c>
      <c r="O941" s="3">
        <v>0</v>
      </c>
      <c r="P941" s="11">
        <f t="shared" si="43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38"/>
        <v>20</v>
      </c>
      <c r="F942" s="4">
        <f t="shared" si="42"/>
        <v>2</v>
      </c>
      <c r="G942" s="4">
        <f t="shared" si="39"/>
        <v>2</v>
      </c>
      <c r="H942" s="4">
        <f t="shared" si="41"/>
        <v>0</v>
      </c>
      <c r="I942" s="2">
        <f t="shared" si="40"/>
        <v>0</v>
      </c>
      <c r="O942" s="3">
        <v>0</v>
      </c>
      <c r="P942" s="11">
        <f t="shared" si="43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38"/>
        <v>56</v>
      </c>
      <c r="F943" s="4">
        <f t="shared" si="42"/>
        <v>8</v>
      </c>
      <c r="G943" s="4">
        <f t="shared" si="39"/>
        <v>2</v>
      </c>
      <c r="H943" s="4">
        <f t="shared" si="41"/>
        <v>0</v>
      </c>
      <c r="I943" s="2">
        <f t="shared" si="40"/>
        <v>0</v>
      </c>
      <c r="O943" s="3">
        <v>0</v>
      </c>
      <c r="P943" s="11">
        <f t="shared" si="43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38"/>
        <v>128</v>
      </c>
      <c r="F944" s="4">
        <f t="shared" si="42"/>
        <v>32</v>
      </c>
      <c r="G944" s="4">
        <f t="shared" si="39"/>
        <v>9</v>
      </c>
      <c r="H944" s="4">
        <f t="shared" si="41"/>
        <v>1</v>
      </c>
      <c r="I944" s="2">
        <f t="shared" si="40"/>
        <v>0.125</v>
      </c>
      <c r="O944" s="3">
        <v>0</v>
      </c>
      <c r="P944" s="11">
        <f t="shared" si="43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38"/>
        <v>101</v>
      </c>
      <c r="F945" s="4">
        <f t="shared" si="42"/>
        <v>31</v>
      </c>
      <c r="G945" s="4">
        <f t="shared" si="39"/>
        <v>5</v>
      </c>
      <c r="H945" s="4">
        <f t="shared" si="41"/>
        <v>1</v>
      </c>
      <c r="I945" s="2">
        <f t="shared" si="40"/>
        <v>0.25</v>
      </c>
      <c r="O945" s="3">
        <v>0</v>
      </c>
      <c r="P945" s="11">
        <f t="shared" si="43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38"/>
        <v>225</v>
      </c>
      <c r="F946" s="4">
        <f t="shared" si="42"/>
        <v>75</v>
      </c>
      <c r="G946" s="4">
        <f t="shared" si="39"/>
        <v>13</v>
      </c>
      <c r="H946" s="4">
        <f t="shared" si="41"/>
        <v>6</v>
      </c>
      <c r="I946" s="2">
        <f t="shared" si="40"/>
        <v>0.8571428571428571</v>
      </c>
      <c r="O946" s="3">
        <v>0</v>
      </c>
      <c r="P946" s="11">
        <f t="shared" si="43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38"/>
        <v>61</v>
      </c>
      <c r="F947" s="4">
        <f t="shared" si="42"/>
        <v>16</v>
      </c>
      <c r="G947" s="4">
        <f t="shared" si="39"/>
        <v>13</v>
      </c>
      <c r="H947" s="4">
        <f t="shared" si="41"/>
        <v>5</v>
      </c>
      <c r="I947" s="2">
        <f t="shared" si="40"/>
        <v>0.625</v>
      </c>
      <c r="O947" s="3">
        <v>1</v>
      </c>
      <c r="P947" s="11">
        <f t="shared" si="43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38"/>
        <v>121</v>
      </c>
      <c r="F948" s="4">
        <f t="shared" si="42"/>
        <v>16</v>
      </c>
      <c r="G948" s="4">
        <f t="shared" si="39"/>
        <v>2</v>
      </c>
      <c r="H948" s="4">
        <f t="shared" si="41"/>
        <v>1</v>
      </c>
      <c r="I948" s="2">
        <f t="shared" si="40"/>
        <v>1</v>
      </c>
      <c r="O948" s="3">
        <v>0</v>
      </c>
      <c r="P948" s="11">
        <f t="shared" si="43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38"/>
        <v>427</v>
      </c>
      <c r="F949" s="4">
        <f t="shared" si="42"/>
        <v>19</v>
      </c>
      <c r="G949" s="4">
        <f t="shared" si="39"/>
        <v>18</v>
      </c>
      <c r="H949" s="4">
        <f t="shared" si="41"/>
        <v>1</v>
      </c>
      <c r="I949" s="2">
        <f t="shared" si="40"/>
        <v>5.8823529411764705E-2</v>
      </c>
      <c r="O949" s="3">
        <v>0</v>
      </c>
      <c r="P949" s="11">
        <f t="shared" si="43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38"/>
        <v>154</v>
      </c>
      <c r="F950" s="4">
        <f t="shared" si="42"/>
        <v>37</v>
      </c>
      <c r="G950" s="4">
        <f t="shared" si="39"/>
        <v>3</v>
      </c>
      <c r="H950" s="4">
        <f t="shared" si="41"/>
        <v>0</v>
      </c>
      <c r="I950" s="2">
        <f t="shared" si="40"/>
        <v>0</v>
      </c>
      <c r="O950" s="3">
        <v>0</v>
      </c>
      <c r="P950" s="11">
        <f t="shared" si="43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38"/>
        <v>63</v>
      </c>
      <c r="F951" s="4">
        <f t="shared" si="42"/>
        <v>14</v>
      </c>
      <c r="G951" s="4">
        <f t="shared" si="39"/>
        <v>3</v>
      </c>
      <c r="H951" s="4">
        <f t="shared" si="41"/>
        <v>2</v>
      </c>
      <c r="I951" s="2">
        <f t="shared" si="40"/>
        <v>2</v>
      </c>
      <c r="O951" s="3">
        <v>0</v>
      </c>
      <c r="P951" s="11">
        <f t="shared" si="43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38"/>
        <v>45</v>
      </c>
      <c r="F952" s="4">
        <f t="shared" si="42"/>
        <v>16</v>
      </c>
      <c r="G952" s="4">
        <f t="shared" si="39"/>
        <v>2</v>
      </c>
      <c r="H952" s="4">
        <f t="shared" si="41"/>
        <v>1</v>
      </c>
      <c r="I952" s="2">
        <f t="shared" si="40"/>
        <v>1</v>
      </c>
      <c r="O952" s="3">
        <v>0</v>
      </c>
      <c r="P952" s="11">
        <f t="shared" si="43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38"/>
        <v>104</v>
      </c>
      <c r="F953" s="4">
        <f t="shared" si="42"/>
        <v>7</v>
      </c>
      <c r="G953" s="4">
        <f t="shared" si="39"/>
        <v>5</v>
      </c>
      <c r="H953" s="4">
        <f t="shared" si="41"/>
        <v>0</v>
      </c>
      <c r="I953" s="2">
        <f t="shared" si="40"/>
        <v>0</v>
      </c>
      <c r="O953" s="3">
        <v>0</v>
      </c>
      <c r="P953" s="11">
        <f t="shared" si="43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44">SUM(C954:D954)</f>
        <v>578</v>
      </c>
      <c r="F954" s="4">
        <f t="shared" si="42"/>
        <v>148</v>
      </c>
      <c r="G954" s="4">
        <f t="shared" ref="G954:G1017" si="45">C954</f>
        <v>37</v>
      </c>
      <c r="H954" s="4">
        <f t="shared" si="41"/>
        <v>10</v>
      </c>
      <c r="I954" s="2">
        <f t="shared" si="40"/>
        <v>0.37037037037037035</v>
      </c>
      <c r="O954" s="3">
        <v>0</v>
      </c>
      <c r="P954" s="11">
        <f t="shared" si="43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4"/>
        <v>15</v>
      </c>
      <c r="F955" s="4">
        <f t="shared" si="42"/>
        <v>1</v>
      </c>
      <c r="G955" s="4">
        <f t="shared" si="45"/>
        <v>0</v>
      </c>
      <c r="H955" s="4">
        <f t="shared" si="41"/>
        <v>0</v>
      </c>
      <c r="I955" s="2">
        <f t="shared" si="40"/>
        <v>0</v>
      </c>
      <c r="O955" s="3">
        <v>0</v>
      </c>
      <c r="P955" s="11">
        <f t="shared" si="43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4"/>
        <v>30</v>
      </c>
      <c r="F956" s="4">
        <f t="shared" si="42"/>
        <v>4</v>
      </c>
      <c r="G956" s="4">
        <f t="shared" si="45"/>
        <v>1</v>
      </c>
      <c r="H956" s="4">
        <f t="shared" si="41"/>
        <v>0</v>
      </c>
      <c r="I956" s="2">
        <f t="shared" si="40"/>
        <v>0</v>
      </c>
      <c r="O956" s="3">
        <v>0</v>
      </c>
      <c r="P956" s="11">
        <f t="shared" si="43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44"/>
        <v>74</v>
      </c>
      <c r="F957" s="4">
        <f t="shared" si="42"/>
        <v>8</v>
      </c>
      <c r="G957" s="4">
        <f t="shared" si="45"/>
        <v>2</v>
      </c>
      <c r="H957" s="4">
        <f t="shared" si="41"/>
        <v>0</v>
      </c>
      <c r="I957" s="2">
        <f t="shared" si="40"/>
        <v>0</v>
      </c>
      <c r="O957" s="3">
        <v>1</v>
      </c>
      <c r="P957" s="11">
        <f t="shared" si="43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44"/>
        <v>84</v>
      </c>
      <c r="F958" s="4">
        <f t="shared" si="42"/>
        <v>14</v>
      </c>
      <c r="G958" s="4">
        <f t="shared" si="45"/>
        <v>2</v>
      </c>
      <c r="H958" s="4">
        <f t="shared" si="41"/>
        <v>0</v>
      </c>
      <c r="I958" s="2">
        <f t="shared" si="40"/>
        <v>0</v>
      </c>
      <c r="O958" s="3">
        <v>0</v>
      </c>
      <c r="P958" s="11">
        <f t="shared" si="43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44"/>
        <v>28</v>
      </c>
      <c r="F959" s="4">
        <f t="shared" si="42"/>
        <v>6</v>
      </c>
      <c r="G959" s="4">
        <f t="shared" si="45"/>
        <v>2</v>
      </c>
      <c r="H959" s="4">
        <f t="shared" si="41"/>
        <v>0</v>
      </c>
      <c r="I959" s="2">
        <f t="shared" si="40"/>
        <v>0</v>
      </c>
      <c r="O959" s="3">
        <v>0</v>
      </c>
      <c r="P959" s="11">
        <f t="shared" si="43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44"/>
        <v>12</v>
      </c>
      <c r="F960" s="4">
        <f t="shared" si="42"/>
        <v>4</v>
      </c>
      <c r="G960" s="4">
        <f t="shared" si="45"/>
        <v>0</v>
      </c>
      <c r="H960" s="4">
        <f t="shared" si="41"/>
        <v>0</v>
      </c>
      <c r="I960" s="2">
        <f t="shared" si="40"/>
        <v>0</v>
      </c>
      <c r="O960" s="3">
        <v>0</v>
      </c>
      <c r="P960" s="11">
        <f t="shared" si="43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44"/>
        <v>20</v>
      </c>
      <c r="F961" s="4">
        <f t="shared" si="42"/>
        <v>3</v>
      </c>
      <c r="G961" s="4">
        <f t="shared" si="45"/>
        <v>1</v>
      </c>
      <c r="H961" s="4">
        <f t="shared" si="41"/>
        <v>1</v>
      </c>
      <c r="I961" s="2">
        <f t="shared" si="40"/>
        <v>0</v>
      </c>
      <c r="O961" s="3">
        <v>0</v>
      </c>
      <c r="P961" s="11">
        <f t="shared" si="43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44"/>
        <v>368</v>
      </c>
      <c r="F962" s="4">
        <f t="shared" si="42"/>
        <v>110</v>
      </c>
      <c r="G962" s="4">
        <f t="shared" si="45"/>
        <v>37</v>
      </c>
      <c r="H962" s="4">
        <f t="shared" si="41"/>
        <v>6</v>
      </c>
      <c r="I962" s="2">
        <f t="shared" si="40"/>
        <v>0.19354838709677419</v>
      </c>
      <c r="O962" s="3">
        <v>0</v>
      </c>
      <c r="P962" s="11">
        <f t="shared" si="43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44"/>
        <v>77</v>
      </c>
      <c r="F963" s="4">
        <f t="shared" si="42"/>
        <v>18</v>
      </c>
      <c r="G963" s="4">
        <f t="shared" si="45"/>
        <v>0</v>
      </c>
      <c r="H963" s="4">
        <f t="shared" si="41"/>
        <v>-1</v>
      </c>
      <c r="I963" s="2">
        <f t="shared" ref="I963:I1026" si="46">IFERROR((G963-SUMIFS(G:G,A:A,A963-1,B:B,B963))/SUMIFS(G:G,A:A,A963-1,B:B,B963),0)</f>
        <v>-1</v>
      </c>
      <c r="O963" s="3">
        <v>0</v>
      </c>
      <c r="P963" s="11">
        <f t="shared" si="43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44"/>
        <v>131</v>
      </c>
      <c r="F964" s="4">
        <f t="shared" si="42"/>
        <v>40</v>
      </c>
      <c r="G964" s="4">
        <f t="shared" si="45"/>
        <v>3</v>
      </c>
      <c r="H964" s="4">
        <f t="shared" si="41"/>
        <v>1</v>
      </c>
      <c r="I964" s="2">
        <f t="shared" si="46"/>
        <v>0.5</v>
      </c>
      <c r="O964" s="3">
        <v>0</v>
      </c>
      <c r="P964" s="11">
        <f t="shared" si="43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44"/>
        <v>388</v>
      </c>
      <c r="F965" s="4">
        <f t="shared" si="42"/>
        <v>61</v>
      </c>
      <c r="G965" s="4">
        <f t="shared" si="45"/>
        <v>41</v>
      </c>
      <c r="H965" s="4">
        <f t="shared" ref="H965:H1028" si="47">G965-SUMIFS(G:G,A:A,A965-1,B:B,B965)</f>
        <v>6</v>
      </c>
      <c r="I965" s="2">
        <f t="shared" si="46"/>
        <v>0.17142857142857143</v>
      </c>
      <c r="O965" s="3">
        <v>0</v>
      </c>
      <c r="P965" s="11">
        <f t="shared" si="43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44"/>
        <v>1233</v>
      </c>
      <c r="F966" s="4">
        <f t="shared" si="42"/>
        <v>274</v>
      </c>
      <c r="G966" s="4">
        <f t="shared" si="45"/>
        <v>113</v>
      </c>
      <c r="H966" s="4">
        <f t="shared" si="47"/>
        <v>27</v>
      </c>
      <c r="I966" s="2">
        <f t="shared" si="46"/>
        <v>0.31395348837209303</v>
      </c>
      <c r="O966" s="3">
        <v>1</v>
      </c>
      <c r="P966" s="11">
        <f t="shared" si="43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44"/>
        <v>58</v>
      </c>
      <c r="F967" s="4">
        <f t="shared" si="42"/>
        <v>15</v>
      </c>
      <c r="G967" s="4">
        <f t="shared" si="45"/>
        <v>3</v>
      </c>
      <c r="H967" s="4">
        <f t="shared" si="47"/>
        <v>0</v>
      </c>
      <c r="I967" s="2">
        <f t="shared" si="46"/>
        <v>0</v>
      </c>
      <c r="O967" s="3">
        <v>0</v>
      </c>
      <c r="P967" s="11">
        <f t="shared" si="43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44"/>
        <v>25</v>
      </c>
      <c r="F968" s="4">
        <f t="shared" si="42"/>
        <v>8</v>
      </c>
      <c r="G968" s="4">
        <f t="shared" si="45"/>
        <v>2</v>
      </c>
      <c r="H968" s="4">
        <f t="shared" si="47"/>
        <v>1</v>
      </c>
      <c r="I968" s="2">
        <f t="shared" si="46"/>
        <v>1</v>
      </c>
      <c r="O968" s="3">
        <v>0</v>
      </c>
      <c r="P968" s="11">
        <f t="shared" si="43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44"/>
        <v>244</v>
      </c>
      <c r="F969" s="4">
        <f t="shared" si="42"/>
        <v>56</v>
      </c>
      <c r="G969" s="4">
        <f t="shared" si="45"/>
        <v>10</v>
      </c>
      <c r="H969" s="4">
        <f t="shared" si="47"/>
        <v>1</v>
      </c>
      <c r="I969" s="2">
        <f t="shared" si="46"/>
        <v>0.1111111111111111</v>
      </c>
      <c r="O969" s="3">
        <v>0</v>
      </c>
      <c r="P969" s="11">
        <f t="shared" si="43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44"/>
        <v>3399</v>
      </c>
      <c r="F970" s="4">
        <f t="shared" si="42"/>
        <v>506</v>
      </c>
      <c r="G970" s="4">
        <f t="shared" si="45"/>
        <v>570</v>
      </c>
      <c r="H970" s="4">
        <f t="shared" si="47"/>
        <v>74</v>
      </c>
      <c r="I970" s="2">
        <f t="shared" si="46"/>
        <v>0.14919354838709678</v>
      </c>
      <c r="O970" s="3">
        <v>5</v>
      </c>
      <c r="P970" s="11">
        <f t="shared" si="43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44"/>
        <v>94</v>
      </c>
      <c r="F971" s="4">
        <f t="shared" si="42"/>
        <v>17</v>
      </c>
      <c r="G971" s="4">
        <f t="shared" si="45"/>
        <v>3</v>
      </c>
      <c r="H971" s="4">
        <f t="shared" si="47"/>
        <v>0</v>
      </c>
      <c r="I971" s="2">
        <f t="shared" si="46"/>
        <v>0</v>
      </c>
      <c r="O971" s="3">
        <v>0</v>
      </c>
      <c r="P971" s="11">
        <f t="shared" si="43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44"/>
        <v>47</v>
      </c>
      <c r="F972" s="4">
        <f t="shared" si="42"/>
        <v>3</v>
      </c>
      <c r="G972" s="4">
        <f t="shared" si="45"/>
        <v>0</v>
      </c>
      <c r="H972" s="4">
        <f t="shared" si="47"/>
        <v>0</v>
      </c>
      <c r="I972" s="2">
        <f t="shared" si="46"/>
        <v>0</v>
      </c>
      <c r="O972" s="3">
        <v>0</v>
      </c>
      <c r="P972" s="11">
        <f t="shared" si="43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44"/>
        <v>200</v>
      </c>
      <c r="F973" s="4">
        <f t="shared" si="42"/>
        <v>43</v>
      </c>
      <c r="G973" s="4">
        <f t="shared" si="45"/>
        <v>17</v>
      </c>
      <c r="H973" s="4">
        <f t="shared" si="47"/>
        <v>0</v>
      </c>
      <c r="I973" s="2">
        <f t="shared" si="46"/>
        <v>0</v>
      </c>
      <c r="O973" s="3">
        <v>1</v>
      </c>
      <c r="P973" s="11">
        <f t="shared" si="43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44"/>
        <v>1181</v>
      </c>
      <c r="F974" s="4">
        <f t="shared" si="42"/>
        <v>237</v>
      </c>
      <c r="G974" s="4">
        <f t="shared" si="45"/>
        <v>268</v>
      </c>
      <c r="H974" s="4">
        <f t="shared" si="47"/>
        <v>67</v>
      </c>
      <c r="I974" s="2">
        <f t="shared" si="46"/>
        <v>0.33333333333333331</v>
      </c>
      <c r="O974" s="3">
        <v>7</v>
      </c>
      <c r="P974" s="11">
        <f t="shared" si="43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44"/>
        <v>220</v>
      </c>
      <c r="F975" s="4">
        <f t="shared" si="42"/>
        <v>50</v>
      </c>
      <c r="G975" s="4">
        <f t="shared" si="45"/>
        <v>24</v>
      </c>
      <c r="H975" s="4">
        <f t="shared" si="47"/>
        <v>2</v>
      </c>
      <c r="I975" s="2">
        <f t="shared" si="46"/>
        <v>9.0909090909090912E-2</v>
      </c>
      <c r="O975" s="3">
        <v>0</v>
      </c>
      <c r="P975" s="11">
        <f t="shared" si="43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44"/>
        <v>39</v>
      </c>
      <c r="F976" s="4">
        <f t="shared" si="42"/>
        <v>12</v>
      </c>
      <c r="G976" s="4">
        <f t="shared" si="45"/>
        <v>6</v>
      </c>
      <c r="H976" s="4">
        <f t="shared" si="47"/>
        <v>1</v>
      </c>
      <c r="I976" s="2">
        <f t="shared" si="46"/>
        <v>0.2</v>
      </c>
      <c r="O976" s="3">
        <v>1</v>
      </c>
      <c r="P976" s="11">
        <f t="shared" si="43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44"/>
        <v>31</v>
      </c>
      <c r="F977" s="4">
        <f t="shared" si="42"/>
        <v>8</v>
      </c>
      <c r="G977" s="4">
        <f t="shared" si="45"/>
        <v>1</v>
      </c>
      <c r="H977" s="4">
        <f t="shared" si="47"/>
        <v>0</v>
      </c>
      <c r="I977" s="2">
        <f t="shared" si="46"/>
        <v>0</v>
      </c>
      <c r="O977" s="3">
        <v>0</v>
      </c>
      <c r="P977" s="11">
        <f t="shared" si="43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44"/>
        <v>27</v>
      </c>
      <c r="F978" s="4">
        <f t="shared" si="42"/>
        <v>4</v>
      </c>
      <c r="G978" s="4">
        <f t="shared" si="45"/>
        <v>1</v>
      </c>
      <c r="H978" s="4">
        <f t="shared" si="47"/>
        <v>0</v>
      </c>
      <c r="I978" s="2">
        <f t="shared" si="46"/>
        <v>0</v>
      </c>
      <c r="O978" s="3">
        <v>0</v>
      </c>
      <c r="P978" s="11">
        <f t="shared" si="43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44"/>
        <v>20</v>
      </c>
      <c r="F979" s="4">
        <f t="shared" si="42"/>
        <v>3</v>
      </c>
      <c r="G979" s="4">
        <f t="shared" si="45"/>
        <v>0</v>
      </c>
      <c r="H979" s="4">
        <f t="shared" si="47"/>
        <v>0</v>
      </c>
      <c r="I979" s="2">
        <f t="shared" si="46"/>
        <v>0</v>
      </c>
      <c r="O979" s="3">
        <v>0</v>
      </c>
      <c r="P979" s="11">
        <f t="shared" si="43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44"/>
        <v>94</v>
      </c>
      <c r="F980" s="4">
        <f t="shared" si="42"/>
        <v>19</v>
      </c>
      <c r="G980" s="4">
        <f t="shared" si="45"/>
        <v>1</v>
      </c>
      <c r="H980" s="4">
        <f t="shared" si="47"/>
        <v>0</v>
      </c>
      <c r="I980" s="2">
        <f t="shared" si="46"/>
        <v>0</v>
      </c>
      <c r="O980" s="3">
        <v>0</v>
      </c>
      <c r="P980" s="11">
        <f t="shared" si="43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44"/>
        <v>313</v>
      </c>
      <c r="F981" s="4">
        <f t="shared" si="42"/>
        <v>57</v>
      </c>
      <c r="G981" s="4">
        <f t="shared" si="45"/>
        <v>20</v>
      </c>
      <c r="H981" s="4">
        <f t="shared" si="47"/>
        <v>-1</v>
      </c>
      <c r="I981" s="2">
        <f t="shared" si="46"/>
        <v>-4.7619047619047616E-2</v>
      </c>
      <c r="O981" s="3">
        <v>0</v>
      </c>
      <c r="P981" s="11">
        <f t="shared" si="43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44"/>
        <v>33</v>
      </c>
      <c r="F982" s="4">
        <f t="shared" si="42"/>
        <v>11</v>
      </c>
      <c r="G982" s="4">
        <f t="shared" si="45"/>
        <v>2</v>
      </c>
      <c r="H982" s="4">
        <f t="shared" si="47"/>
        <v>1</v>
      </c>
      <c r="I982" s="2">
        <f t="shared" si="46"/>
        <v>1</v>
      </c>
      <c r="O982" s="3">
        <v>0</v>
      </c>
      <c r="P982" s="11">
        <f t="shared" si="43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44"/>
        <v>69</v>
      </c>
      <c r="F983" s="4">
        <f t="shared" si="42"/>
        <v>9</v>
      </c>
      <c r="G983" s="4">
        <f t="shared" si="45"/>
        <v>1</v>
      </c>
      <c r="H983" s="4">
        <f t="shared" si="47"/>
        <v>0</v>
      </c>
      <c r="I983" s="2">
        <f t="shared" si="46"/>
        <v>0</v>
      </c>
      <c r="O983" s="3">
        <v>0</v>
      </c>
      <c r="P983" s="11">
        <f t="shared" si="43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44"/>
        <v>79</v>
      </c>
      <c r="F984" s="4">
        <f t="shared" si="42"/>
        <v>13</v>
      </c>
      <c r="G984" s="4">
        <f t="shared" si="45"/>
        <v>2</v>
      </c>
      <c r="H984" s="4">
        <f t="shared" si="47"/>
        <v>0</v>
      </c>
      <c r="I984" s="2">
        <f t="shared" si="46"/>
        <v>0</v>
      </c>
      <c r="O984" s="3">
        <v>0</v>
      </c>
      <c r="P984" s="11">
        <f t="shared" si="43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44"/>
        <v>1633</v>
      </c>
      <c r="F985" s="4">
        <f t="shared" si="42"/>
        <v>291</v>
      </c>
      <c r="G985" s="4">
        <f t="shared" si="45"/>
        <v>199</v>
      </c>
      <c r="H985" s="4">
        <f t="shared" si="47"/>
        <v>51</v>
      </c>
      <c r="I985" s="2">
        <f t="shared" si="46"/>
        <v>0.34459459459459457</v>
      </c>
      <c r="O985" s="3">
        <v>3</v>
      </c>
      <c r="P985" s="11">
        <f t="shared" si="43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44"/>
        <v>818</v>
      </c>
      <c r="F986" s="4">
        <f t="shared" ref="F986:F1049" si="48">E986-SUMIFS(E:E,A:A,A986-1,B:B,B986)</f>
        <v>235</v>
      </c>
      <c r="G986" s="4">
        <f t="shared" si="45"/>
        <v>62</v>
      </c>
      <c r="H986" s="4">
        <f t="shared" si="47"/>
        <v>17</v>
      </c>
      <c r="I986" s="2">
        <f t="shared" si="46"/>
        <v>0.37777777777777777</v>
      </c>
      <c r="O986" s="3">
        <v>0</v>
      </c>
      <c r="P986" s="11">
        <f t="shared" si="43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44"/>
        <v>5184</v>
      </c>
      <c r="F987" s="4">
        <f t="shared" si="48"/>
        <v>296</v>
      </c>
      <c r="G987" s="4">
        <f t="shared" si="45"/>
        <v>212</v>
      </c>
      <c r="H987" s="4">
        <f t="shared" si="47"/>
        <v>-31</v>
      </c>
      <c r="I987" s="2">
        <f t="shared" si="46"/>
        <v>-0.12757201646090535</v>
      </c>
      <c r="O987" s="3">
        <v>1</v>
      </c>
      <c r="P987" s="11">
        <f t="shared" si="43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44"/>
        <v>5058</v>
      </c>
      <c r="F988" s="4">
        <f t="shared" si="48"/>
        <v>-2544</v>
      </c>
      <c r="G988" s="4">
        <f t="shared" si="45"/>
        <v>103</v>
      </c>
      <c r="H988" s="4">
        <f t="shared" si="47"/>
        <v>-339</v>
      </c>
      <c r="I988" s="2">
        <f t="shared" si="46"/>
        <v>-0.76696832579185525</v>
      </c>
      <c r="O988" s="3">
        <v>0</v>
      </c>
      <c r="P988" s="11">
        <f t="shared" ref="P988:P1051" si="49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44"/>
        <v>190</v>
      </c>
      <c r="F989" s="4">
        <f t="shared" si="48"/>
        <v>16</v>
      </c>
      <c r="G989" s="4">
        <f t="shared" si="45"/>
        <v>10</v>
      </c>
      <c r="H989" s="4">
        <f t="shared" si="47"/>
        <v>0</v>
      </c>
      <c r="I989" s="2">
        <f t="shared" si="46"/>
        <v>0</v>
      </c>
      <c r="O989" s="3">
        <v>0</v>
      </c>
      <c r="P989" s="11">
        <f t="shared" si="49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44"/>
        <v>125</v>
      </c>
      <c r="F990" s="4">
        <f t="shared" si="48"/>
        <v>9</v>
      </c>
      <c r="G990" s="4">
        <f t="shared" si="45"/>
        <v>6</v>
      </c>
      <c r="H990" s="4">
        <f t="shared" si="47"/>
        <v>0</v>
      </c>
      <c r="I990" s="2">
        <f t="shared" si="46"/>
        <v>0</v>
      </c>
      <c r="O990" s="3">
        <v>0</v>
      </c>
      <c r="P990" s="11">
        <f t="shared" si="49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44"/>
        <v>42</v>
      </c>
      <c r="F991" s="4">
        <f t="shared" si="48"/>
        <v>2</v>
      </c>
      <c r="G991" s="4">
        <f t="shared" si="45"/>
        <v>4</v>
      </c>
      <c r="H991" s="4">
        <f t="shared" si="47"/>
        <v>0</v>
      </c>
      <c r="I991" s="2">
        <f t="shared" si="46"/>
        <v>0</v>
      </c>
      <c r="O991" s="3">
        <v>0</v>
      </c>
      <c r="P991" s="11">
        <f t="shared" si="49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44"/>
        <v>24</v>
      </c>
      <c r="F992" s="4">
        <f t="shared" si="48"/>
        <v>7</v>
      </c>
      <c r="G992" s="4">
        <f t="shared" si="45"/>
        <v>2</v>
      </c>
      <c r="H992" s="4">
        <f t="shared" si="47"/>
        <v>0</v>
      </c>
      <c r="I992" s="2">
        <f t="shared" si="46"/>
        <v>0</v>
      </c>
      <c r="O992" s="3">
        <v>0</v>
      </c>
      <c r="P992" s="11">
        <f t="shared" si="49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44"/>
        <v>202</v>
      </c>
      <c r="F993" s="4">
        <f t="shared" si="48"/>
        <v>22</v>
      </c>
      <c r="G993" s="4">
        <f t="shared" si="45"/>
        <v>33</v>
      </c>
      <c r="H993" s="4">
        <f t="shared" si="47"/>
        <v>1</v>
      </c>
      <c r="I993" s="2">
        <f t="shared" si="46"/>
        <v>3.125E-2</v>
      </c>
      <c r="O993" s="3">
        <v>0</v>
      </c>
      <c r="P993" s="11">
        <f t="shared" si="49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44"/>
        <v>212</v>
      </c>
      <c r="F994" s="4">
        <f t="shared" si="48"/>
        <v>23</v>
      </c>
      <c r="G994" s="4">
        <f t="shared" si="45"/>
        <v>21</v>
      </c>
      <c r="H994" s="4">
        <f t="shared" si="47"/>
        <v>3</v>
      </c>
      <c r="I994" s="2">
        <f t="shared" si="46"/>
        <v>0.16666666666666666</v>
      </c>
      <c r="O994" s="3">
        <v>0</v>
      </c>
      <c r="P994" s="11">
        <f t="shared" si="49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44"/>
        <v>77</v>
      </c>
      <c r="F995" s="4">
        <f t="shared" si="48"/>
        <v>7</v>
      </c>
      <c r="G995" s="4">
        <f t="shared" si="45"/>
        <v>4</v>
      </c>
      <c r="H995" s="4">
        <f t="shared" si="47"/>
        <v>0</v>
      </c>
      <c r="I995" s="2">
        <f t="shared" si="46"/>
        <v>0</v>
      </c>
      <c r="O995" s="3">
        <v>0</v>
      </c>
      <c r="P995" s="11">
        <f t="shared" si="49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44"/>
        <v>68</v>
      </c>
      <c r="F996" s="4">
        <f t="shared" si="48"/>
        <v>5</v>
      </c>
      <c r="G996" s="4">
        <f t="shared" si="45"/>
        <v>4</v>
      </c>
      <c r="H996" s="4">
        <f t="shared" si="47"/>
        <v>0</v>
      </c>
      <c r="I996" s="2">
        <f t="shared" si="46"/>
        <v>0</v>
      </c>
      <c r="O996" s="3">
        <v>0</v>
      </c>
      <c r="P996" s="11">
        <f t="shared" si="49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44"/>
        <v>111</v>
      </c>
      <c r="F997" s="4">
        <f t="shared" si="48"/>
        <v>15</v>
      </c>
      <c r="G997" s="4">
        <f t="shared" si="45"/>
        <v>6</v>
      </c>
      <c r="H997" s="4">
        <f t="shared" si="47"/>
        <v>1</v>
      </c>
      <c r="I997" s="2">
        <f t="shared" si="46"/>
        <v>0.2</v>
      </c>
      <c r="O997" s="3">
        <v>0</v>
      </c>
      <c r="P997" s="11">
        <f t="shared" si="49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44"/>
        <v>72</v>
      </c>
      <c r="F998" s="4">
        <f t="shared" si="48"/>
        <v>3</v>
      </c>
      <c r="G998" s="4">
        <f t="shared" si="45"/>
        <v>3</v>
      </c>
      <c r="H998" s="4">
        <f t="shared" si="47"/>
        <v>2</v>
      </c>
      <c r="I998" s="2">
        <f t="shared" si="46"/>
        <v>2</v>
      </c>
      <c r="O998" s="3">
        <v>0</v>
      </c>
      <c r="P998" s="11">
        <f t="shared" si="49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44"/>
        <v>228</v>
      </c>
      <c r="F999" s="4">
        <f t="shared" si="48"/>
        <v>21</v>
      </c>
      <c r="G999" s="4">
        <f t="shared" si="45"/>
        <v>11</v>
      </c>
      <c r="H999" s="4">
        <f t="shared" si="47"/>
        <v>0</v>
      </c>
      <c r="I999" s="2">
        <f t="shared" si="46"/>
        <v>0</v>
      </c>
      <c r="O999" s="3">
        <v>0</v>
      </c>
      <c r="P999" s="11">
        <f t="shared" si="49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44"/>
        <v>58</v>
      </c>
      <c r="F1000" s="4">
        <f t="shared" si="48"/>
        <v>6</v>
      </c>
      <c r="G1000" s="4">
        <f t="shared" si="45"/>
        <v>5</v>
      </c>
      <c r="H1000" s="4">
        <f t="shared" si="47"/>
        <v>2</v>
      </c>
      <c r="I1000" s="2">
        <f t="shared" si="46"/>
        <v>0.66666666666666663</v>
      </c>
      <c r="O1000" s="3">
        <v>0</v>
      </c>
      <c r="P1000" s="11">
        <f t="shared" si="49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44"/>
        <v>47</v>
      </c>
      <c r="F1001" s="4">
        <f t="shared" si="48"/>
        <v>6</v>
      </c>
      <c r="G1001" s="4">
        <f t="shared" si="45"/>
        <v>2</v>
      </c>
      <c r="H1001" s="4">
        <f t="shared" si="47"/>
        <v>0</v>
      </c>
      <c r="I1001" s="2">
        <f t="shared" si="46"/>
        <v>0</v>
      </c>
      <c r="O1001" s="3">
        <v>0</v>
      </c>
      <c r="P1001" s="11">
        <f t="shared" si="49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44"/>
        <v>48</v>
      </c>
      <c r="F1002" s="4">
        <f t="shared" si="48"/>
        <v>19</v>
      </c>
      <c r="G1002" s="4">
        <f t="shared" si="45"/>
        <v>1</v>
      </c>
      <c r="H1002" s="4">
        <f t="shared" si="47"/>
        <v>0</v>
      </c>
      <c r="I1002" s="2">
        <f t="shared" si="46"/>
        <v>0</v>
      </c>
      <c r="O1002" s="3">
        <v>0</v>
      </c>
      <c r="P1002" s="11">
        <f t="shared" si="49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44"/>
        <v>58</v>
      </c>
      <c r="F1003" s="4">
        <f t="shared" si="48"/>
        <v>4</v>
      </c>
      <c r="G1003" s="4">
        <f t="shared" si="45"/>
        <v>1</v>
      </c>
      <c r="H1003" s="4">
        <f t="shared" si="47"/>
        <v>0</v>
      </c>
      <c r="I1003" s="2">
        <f t="shared" si="46"/>
        <v>0</v>
      </c>
      <c r="O1003" s="3">
        <v>0</v>
      </c>
      <c r="P1003" s="11">
        <f t="shared" si="49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44"/>
        <v>170</v>
      </c>
      <c r="F1004" s="4">
        <f t="shared" si="48"/>
        <v>32</v>
      </c>
      <c r="G1004" s="4">
        <f t="shared" si="45"/>
        <v>3</v>
      </c>
      <c r="H1004" s="4">
        <f t="shared" si="47"/>
        <v>0</v>
      </c>
      <c r="I1004" s="2">
        <f t="shared" si="46"/>
        <v>0</v>
      </c>
      <c r="O1004" s="3">
        <v>0</v>
      </c>
      <c r="P1004" s="11">
        <f t="shared" si="49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44"/>
        <v>32</v>
      </c>
      <c r="F1005" s="4">
        <f t="shared" si="48"/>
        <v>3</v>
      </c>
      <c r="G1005" s="4">
        <f t="shared" si="45"/>
        <v>0</v>
      </c>
      <c r="H1005" s="4">
        <f t="shared" si="47"/>
        <v>0</v>
      </c>
      <c r="I1005" s="2">
        <f t="shared" si="46"/>
        <v>0</v>
      </c>
      <c r="O1005" s="3">
        <v>0</v>
      </c>
      <c r="P1005" s="11">
        <f t="shared" si="49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44"/>
        <v>369</v>
      </c>
      <c r="F1006" s="4">
        <f t="shared" si="48"/>
        <v>57</v>
      </c>
      <c r="G1006" s="4">
        <f t="shared" si="45"/>
        <v>22</v>
      </c>
      <c r="H1006" s="4">
        <f t="shared" si="47"/>
        <v>6</v>
      </c>
      <c r="I1006" s="2">
        <f t="shared" si="46"/>
        <v>0.375</v>
      </c>
      <c r="O1006" s="3">
        <v>0</v>
      </c>
      <c r="P1006" s="11">
        <f t="shared" si="49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44"/>
        <v>5798</v>
      </c>
      <c r="F1007" s="4">
        <f t="shared" si="48"/>
        <v>368</v>
      </c>
      <c r="G1007" s="4">
        <f t="shared" si="45"/>
        <v>685</v>
      </c>
      <c r="H1007" s="4">
        <f t="shared" si="47"/>
        <v>68</v>
      </c>
      <c r="I1007" s="2">
        <f t="shared" si="46"/>
        <v>0.11021069692058347</v>
      </c>
      <c r="O1007" s="3">
        <v>6</v>
      </c>
      <c r="P1007" s="11">
        <f t="shared" si="49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44"/>
        <v>39</v>
      </c>
      <c r="F1008" s="4">
        <f t="shared" si="48"/>
        <v>1</v>
      </c>
      <c r="G1008" s="4">
        <f t="shared" si="45"/>
        <v>0</v>
      </c>
      <c r="H1008" s="4">
        <f t="shared" si="47"/>
        <v>0</v>
      </c>
      <c r="I1008" s="2">
        <f t="shared" si="46"/>
        <v>0</v>
      </c>
      <c r="O1008" s="3">
        <v>0</v>
      </c>
      <c r="P1008" s="11">
        <f t="shared" si="49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44"/>
        <v>90</v>
      </c>
      <c r="F1009" s="4">
        <f t="shared" si="48"/>
        <v>10</v>
      </c>
      <c r="G1009" s="4">
        <f t="shared" si="45"/>
        <v>5</v>
      </c>
      <c r="H1009" s="4">
        <f t="shared" si="47"/>
        <v>0</v>
      </c>
      <c r="I1009" s="2">
        <f t="shared" si="46"/>
        <v>0</v>
      </c>
      <c r="O1009" s="3">
        <v>0</v>
      </c>
      <c r="P1009" s="11">
        <f t="shared" si="49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44"/>
        <v>179</v>
      </c>
      <c r="F1010" s="4">
        <f t="shared" si="48"/>
        <v>12</v>
      </c>
      <c r="G1010" s="4">
        <f t="shared" si="45"/>
        <v>21</v>
      </c>
      <c r="H1010" s="4">
        <f t="shared" si="47"/>
        <v>1</v>
      </c>
      <c r="I1010" s="2">
        <f t="shared" si="46"/>
        <v>0.05</v>
      </c>
      <c r="O1010" s="3">
        <v>0</v>
      </c>
      <c r="P1010" s="11">
        <f t="shared" si="49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44"/>
        <v>95</v>
      </c>
      <c r="F1011" s="4">
        <f t="shared" si="48"/>
        <v>8</v>
      </c>
      <c r="G1011" s="4">
        <f t="shared" si="45"/>
        <v>5</v>
      </c>
      <c r="H1011" s="4">
        <f t="shared" si="47"/>
        <v>0</v>
      </c>
      <c r="I1011" s="2">
        <f t="shared" si="46"/>
        <v>0</v>
      </c>
      <c r="O1011" s="3">
        <v>0</v>
      </c>
      <c r="P1011" s="11">
        <f t="shared" si="49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44"/>
        <v>172</v>
      </c>
      <c r="F1012" s="4">
        <f t="shared" si="48"/>
        <v>10</v>
      </c>
      <c r="G1012" s="4">
        <f t="shared" si="45"/>
        <v>17</v>
      </c>
      <c r="H1012" s="4">
        <f t="shared" si="47"/>
        <v>3</v>
      </c>
      <c r="I1012" s="2">
        <f t="shared" si="46"/>
        <v>0.21428571428571427</v>
      </c>
      <c r="O1012" s="3">
        <v>0</v>
      </c>
      <c r="P1012" s="11">
        <f t="shared" si="49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44"/>
        <v>55</v>
      </c>
      <c r="F1013" s="4">
        <f t="shared" si="48"/>
        <v>2</v>
      </c>
      <c r="G1013" s="4">
        <f t="shared" si="45"/>
        <v>1</v>
      </c>
      <c r="H1013" s="4">
        <f t="shared" si="47"/>
        <v>0</v>
      </c>
      <c r="I1013" s="2">
        <f t="shared" si="46"/>
        <v>0</v>
      </c>
      <c r="O1013" s="3">
        <v>0</v>
      </c>
      <c r="P1013" s="11">
        <f t="shared" si="49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44"/>
        <v>118</v>
      </c>
      <c r="F1014" s="4">
        <f t="shared" si="48"/>
        <v>13</v>
      </c>
      <c r="G1014" s="4">
        <f t="shared" si="45"/>
        <v>12</v>
      </c>
      <c r="H1014" s="4">
        <f t="shared" si="47"/>
        <v>4</v>
      </c>
      <c r="I1014" s="2">
        <f t="shared" si="46"/>
        <v>0.5</v>
      </c>
      <c r="O1014" s="3">
        <v>1</v>
      </c>
      <c r="P1014" s="11">
        <f t="shared" si="49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44"/>
        <v>157</v>
      </c>
      <c r="F1015" s="4">
        <f t="shared" si="48"/>
        <v>8</v>
      </c>
      <c r="G1015" s="4">
        <f t="shared" si="45"/>
        <v>7</v>
      </c>
      <c r="H1015" s="4">
        <f t="shared" si="47"/>
        <v>1</v>
      </c>
      <c r="I1015" s="2">
        <f t="shared" si="46"/>
        <v>0.16666666666666666</v>
      </c>
      <c r="O1015" s="3">
        <v>0</v>
      </c>
      <c r="P1015" s="11">
        <f t="shared" si="49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44"/>
        <v>83</v>
      </c>
      <c r="F1016" s="4">
        <f t="shared" si="48"/>
        <v>4</v>
      </c>
      <c r="G1016" s="4">
        <f t="shared" si="45"/>
        <v>3</v>
      </c>
      <c r="H1016" s="4">
        <f t="shared" si="47"/>
        <v>0</v>
      </c>
      <c r="I1016" s="2">
        <f t="shared" si="46"/>
        <v>0</v>
      </c>
      <c r="O1016" s="3">
        <v>0</v>
      </c>
      <c r="P1016" s="11">
        <f t="shared" si="49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44"/>
        <v>47</v>
      </c>
      <c r="F1017" s="4">
        <f t="shared" si="48"/>
        <v>3</v>
      </c>
      <c r="G1017" s="4">
        <f t="shared" si="45"/>
        <v>3</v>
      </c>
      <c r="H1017" s="4">
        <f t="shared" si="47"/>
        <v>0</v>
      </c>
      <c r="I1017" s="2">
        <f t="shared" si="46"/>
        <v>0</v>
      </c>
      <c r="O1017" s="3">
        <v>0</v>
      </c>
      <c r="P1017" s="11">
        <f t="shared" si="49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50">SUM(C1018:D1018)</f>
        <v>105</v>
      </c>
      <c r="F1018" s="4">
        <f t="shared" si="48"/>
        <v>2</v>
      </c>
      <c r="G1018" s="4">
        <f t="shared" ref="G1018:G1081" si="51">C1018</f>
        <v>16</v>
      </c>
      <c r="H1018" s="4">
        <f t="shared" si="47"/>
        <v>0</v>
      </c>
      <c r="I1018" s="2">
        <f t="shared" si="46"/>
        <v>0</v>
      </c>
      <c r="O1018" s="3">
        <v>1</v>
      </c>
      <c r="P1018" s="11">
        <f t="shared" si="49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0"/>
        <v>48</v>
      </c>
      <c r="F1019" s="4">
        <f t="shared" si="48"/>
        <v>5</v>
      </c>
      <c r="G1019" s="4">
        <f t="shared" si="51"/>
        <v>11</v>
      </c>
      <c r="H1019" s="4">
        <f t="shared" si="47"/>
        <v>3</v>
      </c>
      <c r="I1019" s="2">
        <f t="shared" si="46"/>
        <v>0.375</v>
      </c>
      <c r="O1019" s="3">
        <v>0</v>
      </c>
      <c r="P1019" s="11">
        <f t="shared" si="49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0"/>
        <v>98</v>
      </c>
      <c r="F1020" s="4">
        <f t="shared" si="48"/>
        <v>5</v>
      </c>
      <c r="G1020" s="4">
        <f t="shared" si="51"/>
        <v>3</v>
      </c>
      <c r="H1020" s="4">
        <f t="shared" si="47"/>
        <v>0</v>
      </c>
      <c r="I1020" s="2">
        <f t="shared" si="46"/>
        <v>0</v>
      </c>
      <c r="O1020" s="3">
        <v>0</v>
      </c>
      <c r="P1020" s="11">
        <f t="shared" si="49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0"/>
        <v>785</v>
      </c>
      <c r="F1021" s="4">
        <f t="shared" si="48"/>
        <v>53</v>
      </c>
      <c r="G1021" s="4">
        <f t="shared" si="51"/>
        <v>67</v>
      </c>
      <c r="H1021" s="4">
        <f t="shared" si="47"/>
        <v>6</v>
      </c>
      <c r="I1021" s="2">
        <f t="shared" si="46"/>
        <v>9.8360655737704916E-2</v>
      </c>
      <c r="O1021" s="3">
        <v>3</v>
      </c>
      <c r="P1021" s="11">
        <f t="shared" si="49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0"/>
        <v>7</v>
      </c>
      <c r="F1022" s="4">
        <f t="shared" si="48"/>
        <v>1</v>
      </c>
      <c r="G1022" s="4">
        <f t="shared" si="51"/>
        <v>0</v>
      </c>
      <c r="H1022" s="4">
        <f t="shared" si="47"/>
        <v>0</v>
      </c>
      <c r="I1022" s="2">
        <f t="shared" si="46"/>
        <v>0</v>
      </c>
      <c r="O1022" s="3">
        <v>0</v>
      </c>
      <c r="P1022" s="11">
        <f t="shared" si="49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0"/>
        <v>63</v>
      </c>
      <c r="F1023" s="4">
        <f t="shared" si="48"/>
        <v>4</v>
      </c>
      <c r="G1023" s="4">
        <f t="shared" si="51"/>
        <v>5</v>
      </c>
      <c r="H1023" s="4">
        <f t="shared" si="47"/>
        <v>1</v>
      </c>
      <c r="I1023" s="2">
        <f t="shared" si="46"/>
        <v>0.25</v>
      </c>
      <c r="O1023" s="3">
        <v>0</v>
      </c>
      <c r="P1023" s="11">
        <f t="shared" si="49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0"/>
        <v>122</v>
      </c>
      <c r="F1024" s="4">
        <f t="shared" si="48"/>
        <v>5</v>
      </c>
      <c r="G1024" s="4">
        <f t="shared" si="51"/>
        <v>2</v>
      </c>
      <c r="H1024" s="4">
        <f t="shared" si="47"/>
        <v>0</v>
      </c>
      <c r="I1024" s="2">
        <f t="shared" si="46"/>
        <v>0</v>
      </c>
      <c r="O1024" s="3">
        <v>0</v>
      </c>
      <c r="P1024" s="11">
        <f t="shared" si="49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0"/>
        <v>80</v>
      </c>
      <c r="F1025" s="4">
        <f t="shared" si="48"/>
        <v>2</v>
      </c>
      <c r="G1025" s="4">
        <f t="shared" si="51"/>
        <v>8</v>
      </c>
      <c r="H1025" s="4">
        <f t="shared" si="47"/>
        <v>1</v>
      </c>
      <c r="I1025" s="2">
        <f t="shared" si="46"/>
        <v>0.14285714285714285</v>
      </c>
      <c r="O1025" s="3">
        <v>1</v>
      </c>
      <c r="P1025" s="11">
        <f t="shared" si="49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0"/>
        <v>47</v>
      </c>
      <c r="F1026" s="4">
        <f t="shared" si="48"/>
        <v>4</v>
      </c>
      <c r="G1026" s="4">
        <f t="shared" si="51"/>
        <v>2</v>
      </c>
      <c r="H1026" s="4">
        <f t="shared" si="47"/>
        <v>0</v>
      </c>
      <c r="I1026" s="2">
        <f t="shared" si="46"/>
        <v>0</v>
      </c>
      <c r="O1026" s="3">
        <v>0</v>
      </c>
      <c r="P1026" s="11">
        <f t="shared" si="49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0"/>
        <v>90</v>
      </c>
      <c r="F1027" s="4">
        <f t="shared" si="48"/>
        <v>4</v>
      </c>
      <c r="G1027" s="4">
        <f t="shared" si="51"/>
        <v>0</v>
      </c>
      <c r="H1027" s="4">
        <f t="shared" si="47"/>
        <v>0</v>
      </c>
      <c r="I1027" s="2">
        <f t="shared" ref="I1027:I1090" si="52">IFERROR((G1027-SUMIFS(G:G,A:A,A1027-1,B:B,B1027))/SUMIFS(G:G,A:A,A1027-1,B:B,B1027),0)</f>
        <v>0</v>
      </c>
      <c r="O1027" s="3">
        <v>0</v>
      </c>
      <c r="P1027" s="11">
        <f t="shared" si="49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0"/>
        <v>93</v>
      </c>
      <c r="F1028" s="4">
        <f t="shared" si="48"/>
        <v>10</v>
      </c>
      <c r="G1028" s="4">
        <f t="shared" si="51"/>
        <v>4</v>
      </c>
      <c r="H1028" s="4">
        <f t="shared" si="47"/>
        <v>0</v>
      </c>
      <c r="I1028" s="2">
        <f t="shared" si="52"/>
        <v>0</v>
      </c>
      <c r="O1028" s="3">
        <v>0</v>
      </c>
      <c r="P1028" s="11">
        <f t="shared" si="49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0"/>
        <v>74</v>
      </c>
      <c r="F1029" s="4">
        <f t="shared" si="48"/>
        <v>6</v>
      </c>
      <c r="G1029" s="4">
        <f t="shared" si="51"/>
        <v>1</v>
      </c>
      <c r="H1029" s="4">
        <f t="shared" ref="H1029:H1092" si="53">G1029-SUMIFS(G:G,A:A,A1029-1,B:B,B1029)</f>
        <v>0</v>
      </c>
      <c r="I1029" s="2">
        <f t="shared" si="52"/>
        <v>0</v>
      </c>
      <c r="O1029" s="3">
        <v>0</v>
      </c>
      <c r="P1029" s="11">
        <f t="shared" si="49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0"/>
        <v>84</v>
      </c>
      <c r="F1030" s="4">
        <f t="shared" si="48"/>
        <v>6</v>
      </c>
      <c r="G1030" s="4">
        <f t="shared" si="51"/>
        <v>1</v>
      </c>
      <c r="H1030" s="4">
        <f t="shared" si="53"/>
        <v>0</v>
      </c>
      <c r="I1030" s="2">
        <f t="shared" si="52"/>
        <v>0</v>
      </c>
      <c r="O1030" s="3">
        <v>0</v>
      </c>
      <c r="P1030" s="11">
        <f t="shared" si="49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0"/>
        <v>50</v>
      </c>
      <c r="F1031" s="4">
        <f t="shared" si="48"/>
        <v>9</v>
      </c>
      <c r="G1031" s="4">
        <f t="shared" si="51"/>
        <v>3</v>
      </c>
      <c r="H1031" s="4">
        <f t="shared" si="53"/>
        <v>1</v>
      </c>
      <c r="I1031" s="2">
        <f t="shared" si="52"/>
        <v>0.5</v>
      </c>
      <c r="O1031" s="3">
        <v>0</v>
      </c>
      <c r="P1031" s="11">
        <f t="shared" si="49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0"/>
        <v>45</v>
      </c>
      <c r="F1032" s="4">
        <f t="shared" si="48"/>
        <v>14</v>
      </c>
      <c r="G1032" s="4">
        <f t="shared" si="51"/>
        <v>3</v>
      </c>
      <c r="H1032" s="4">
        <f t="shared" si="53"/>
        <v>1</v>
      </c>
      <c r="I1032" s="2">
        <f t="shared" si="52"/>
        <v>0.5</v>
      </c>
      <c r="O1032" s="3">
        <v>0</v>
      </c>
      <c r="P1032" s="11">
        <f t="shared" si="49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0"/>
        <v>105</v>
      </c>
      <c r="F1033" s="4">
        <f t="shared" si="48"/>
        <v>12</v>
      </c>
      <c r="G1033" s="4">
        <f t="shared" si="51"/>
        <v>6</v>
      </c>
      <c r="H1033" s="4">
        <f t="shared" si="53"/>
        <v>0</v>
      </c>
      <c r="I1033" s="2">
        <f t="shared" si="52"/>
        <v>0</v>
      </c>
      <c r="O1033" s="3">
        <v>0</v>
      </c>
      <c r="P1033" s="11">
        <f t="shared" si="49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0"/>
        <v>12</v>
      </c>
      <c r="F1034" s="4">
        <f t="shared" si="48"/>
        <v>3</v>
      </c>
      <c r="G1034" s="4">
        <f t="shared" si="51"/>
        <v>2</v>
      </c>
      <c r="H1034" s="4">
        <f t="shared" si="53"/>
        <v>0</v>
      </c>
      <c r="I1034" s="2">
        <f t="shared" si="52"/>
        <v>0</v>
      </c>
      <c r="O1034" s="3">
        <v>0</v>
      </c>
      <c r="P1034" s="11">
        <f t="shared" si="49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0"/>
        <v>1064</v>
      </c>
      <c r="F1035" s="4">
        <f t="shared" si="48"/>
        <v>87</v>
      </c>
      <c r="G1035" s="4">
        <f t="shared" si="51"/>
        <v>98</v>
      </c>
      <c r="H1035" s="4">
        <f t="shared" si="53"/>
        <v>6</v>
      </c>
      <c r="I1035" s="2">
        <f t="shared" si="52"/>
        <v>6.5217391304347824E-2</v>
      </c>
      <c r="O1035" s="3">
        <v>1</v>
      </c>
      <c r="P1035" s="11">
        <f t="shared" si="49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0"/>
        <v>16</v>
      </c>
      <c r="F1036" s="4">
        <f t="shared" si="48"/>
        <v>0</v>
      </c>
      <c r="G1036" s="4">
        <f t="shared" si="51"/>
        <v>0</v>
      </c>
      <c r="H1036" s="4">
        <f t="shared" si="53"/>
        <v>0</v>
      </c>
      <c r="I1036" s="2">
        <f t="shared" si="52"/>
        <v>0</v>
      </c>
      <c r="O1036" s="3">
        <v>0</v>
      </c>
      <c r="P1036" s="11">
        <f t="shared" si="49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0"/>
        <v>47</v>
      </c>
      <c r="F1037" s="4">
        <f t="shared" si="48"/>
        <v>2</v>
      </c>
      <c r="G1037" s="4">
        <f t="shared" si="51"/>
        <v>2</v>
      </c>
      <c r="H1037" s="4">
        <f t="shared" si="53"/>
        <v>0</v>
      </c>
      <c r="I1037" s="2">
        <f t="shared" si="52"/>
        <v>0</v>
      </c>
      <c r="O1037" s="3">
        <v>0</v>
      </c>
      <c r="P1037" s="11">
        <f t="shared" si="49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0"/>
        <v>143</v>
      </c>
      <c r="F1038" s="4">
        <f t="shared" si="48"/>
        <v>12</v>
      </c>
      <c r="G1038" s="4">
        <f t="shared" si="51"/>
        <v>3</v>
      </c>
      <c r="H1038" s="4">
        <f t="shared" si="53"/>
        <v>1</v>
      </c>
      <c r="I1038" s="2">
        <f t="shared" si="52"/>
        <v>0.5</v>
      </c>
      <c r="O1038" s="3">
        <v>0</v>
      </c>
      <c r="P1038" s="11">
        <f t="shared" si="49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0"/>
        <v>23</v>
      </c>
      <c r="F1039" s="4">
        <f t="shared" si="48"/>
        <v>3</v>
      </c>
      <c r="G1039" s="4">
        <f t="shared" si="51"/>
        <v>2</v>
      </c>
      <c r="H1039" s="4">
        <f t="shared" si="53"/>
        <v>0</v>
      </c>
      <c r="I1039" s="2">
        <f t="shared" si="52"/>
        <v>0</v>
      </c>
      <c r="O1039" s="3">
        <v>0</v>
      </c>
      <c r="P1039" s="11">
        <f t="shared" si="49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0"/>
        <v>59</v>
      </c>
      <c r="F1040" s="4">
        <f t="shared" si="48"/>
        <v>3</v>
      </c>
      <c r="G1040" s="4">
        <f t="shared" si="51"/>
        <v>4</v>
      </c>
      <c r="H1040" s="4">
        <f t="shared" si="53"/>
        <v>2</v>
      </c>
      <c r="I1040" s="2">
        <f t="shared" si="52"/>
        <v>1</v>
      </c>
      <c r="O1040" s="3">
        <v>0</v>
      </c>
      <c r="P1040" s="11">
        <f t="shared" si="49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0"/>
        <v>146</v>
      </c>
      <c r="F1041" s="4">
        <f t="shared" si="48"/>
        <v>18</v>
      </c>
      <c r="G1041" s="4">
        <f t="shared" si="51"/>
        <v>12</v>
      </c>
      <c r="H1041" s="4">
        <f t="shared" si="53"/>
        <v>3</v>
      </c>
      <c r="I1041" s="2">
        <f t="shared" si="52"/>
        <v>0.33333333333333331</v>
      </c>
      <c r="O1041" s="3">
        <v>0</v>
      </c>
      <c r="P1041" s="11">
        <f t="shared" si="49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0"/>
        <v>152</v>
      </c>
      <c r="F1042" s="4">
        <f t="shared" si="48"/>
        <v>51</v>
      </c>
      <c r="G1042" s="4">
        <f t="shared" si="51"/>
        <v>7</v>
      </c>
      <c r="H1042" s="4">
        <f t="shared" si="53"/>
        <v>2</v>
      </c>
      <c r="I1042" s="2">
        <f t="shared" si="52"/>
        <v>0.4</v>
      </c>
      <c r="O1042" s="3">
        <v>0</v>
      </c>
      <c r="P1042" s="11">
        <f t="shared" si="49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0"/>
        <v>244</v>
      </c>
      <c r="F1043" s="4">
        <f t="shared" si="48"/>
        <v>19</v>
      </c>
      <c r="G1043" s="4">
        <f t="shared" si="51"/>
        <v>17</v>
      </c>
      <c r="H1043" s="4">
        <f t="shared" si="53"/>
        <v>4</v>
      </c>
      <c r="I1043" s="2">
        <f t="shared" si="52"/>
        <v>0.30769230769230771</v>
      </c>
      <c r="O1043" s="3">
        <v>0</v>
      </c>
      <c r="P1043" s="11">
        <f t="shared" si="49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0"/>
        <v>65</v>
      </c>
      <c r="F1044" s="4">
        <f t="shared" si="48"/>
        <v>4</v>
      </c>
      <c r="G1044" s="4">
        <f t="shared" si="51"/>
        <v>14</v>
      </c>
      <c r="H1044" s="4">
        <f t="shared" si="53"/>
        <v>1</v>
      </c>
      <c r="I1044" s="2">
        <f t="shared" si="52"/>
        <v>7.6923076923076927E-2</v>
      </c>
      <c r="O1044" s="3">
        <v>1</v>
      </c>
      <c r="P1044" s="11">
        <f t="shared" si="49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0"/>
        <v>130</v>
      </c>
      <c r="F1045" s="4">
        <f t="shared" si="48"/>
        <v>9</v>
      </c>
      <c r="G1045" s="4">
        <f t="shared" si="51"/>
        <v>4</v>
      </c>
      <c r="H1045" s="4">
        <f t="shared" si="53"/>
        <v>2</v>
      </c>
      <c r="I1045" s="2">
        <f t="shared" si="52"/>
        <v>1</v>
      </c>
      <c r="O1045" s="3">
        <v>0</v>
      </c>
      <c r="P1045" s="11">
        <f t="shared" si="49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0"/>
        <v>462</v>
      </c>
      <c r="F1046" s="4">
        <f t="shared" si="48"/>
        <v>35</v>
      </c>
      <c r="G1046" s="4">
        <f t="shared" si="51"/>
        <v>20</v>
      </c>
      <c r="H1046" s="4">
        <f t="shared" si="53"/>
        <v>2</v>
      </c>
      <c r="I1046" s="2">
        <f t="shared" si="52"/>
        <v>0.1111111111111111</v>
      </c>
      <c r="O1046" s="3">
        <v>0</v>
      </c>
      <c r="P1046" s="11">
        <f t="shared" si="49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0"/>
        <v>179</v>
      </c>
      <c r="F1047" s="4">
        <f t="shared" si="48"/>
        <v>25</v>
      </c>
      <c r="G1047" s="4">
        <f t="shared" si="51"/>
        <v>3</v>
      </c>
      <c r="H1047" s="4">
        <f t="shared" si="53"/>
        <v>0</v>
      </c>
      <c r="I1047" s="2">
        <f t="shared" si="52"/>
        <v>0</v>
      </c>
      <c r="O1047" s="3">
        <v>0</v>
      </c>
      <c r="P1047" s="11">
        <f t="shared" si="49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0"/>
        <v>70</v>
      </c>
      <c r="F1048" s="4">
        <f t="shared" si="48"/>
        <v>7</v>
      </c>
      <c r="G1048" s="4">
        <f t="shared" si="51"/>
        <v>3</v>
      </c>
      <c r="H1048" s="4">
        <f t="shared" si="53"/>
        <v>0</v>
      </c>
      <c r="I1048" s="2">
        <f t="shared" si="52"/>
        <v>0</v>
      </c>
      <c r="O1048" s="3">
        <v>0</v>
      </c>
      <c r="P1048" s="11">
        <f t="shared" si="49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0"/>
        <v>47</v>
      </c>
      <c r="F1049" s="4">
        <f t="shared" si="48"/>
        <v>2</v>
      </c>
      <c r="G1049" s="4">
        <f t="shared" si="51"/>
        <v>2</v>
      </c>
      <c r="H1049" s="4">
        <f t="shared" si="53"/>
        <v>0</v>
      </c>
      <c r="I1049" s="2">
        <f t="shared" si="52"/>
        <v>0</v>
      </c>
      <c r="O1049" s="3">
        <v>0</v>
      </c>
      <c r="P1049" s="11">
        <f t="shared" si="49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0"/>
        <v>112</v>
      </c>
      <c r="F1050" s="4">
        <f t="shared" ref="F1050:F1113" si="54">E1050-SUMIFS(E:E,A:A,A1050-1,B:B,B1050)</f>
        <v>8</v>
      </c>
      <c r="G1050" s="4">
        <f t="shared" si="51"/>
        <v>5</v>
      </c>
      <c r="H1050" s="4">
        <f t="shared" si="53"/>
        <v>0</v>
      </c>
      <c r="I1050" s="2">
        <f t="shared" si="52"/>
        <v>0</v>
      </c>
      <c r="O1050" s="3">
        <v>0</v>
      </c>
      <c r="P1050" s="11">
        <f t="shared" si="49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0"/>
        <v>625</v>
      </c>
      <c r="F1051" s="4">
        <f t="shared" si="54"/>
        <v>47</v>
      </c>
      <c r="G1051" s="4">
        <f t="shared" si="51"/>
        <v>41</v>
      </c>
      <c r="H1051" s="4">
        <f t="shared" si="53"/>
        <v>4</v>
      </c>
      <c r="I1051" s="2">
        <f t="shared" si="52"/>
        <v>0.10810810810810811</v>
      </c>
      <c r="O1051" s="3">
        <v>0</v>
      </c>
      <c r="P1051" s="11">
        <f t="shared" si="49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0"/>
        <v>16</v>
      </c>
      <c r="F1052" s="4">
        <f t="shared" si="54"/>
        <v>1</v>
      </c>
      <c r="G1052" s="4">
        <f t="shared" si="51"/>
        <v>0</v>
      </c>
      <c r="H1052" s="4">
        <f t="shared" si="53"/>
        <v>0</v>
      </c>
      <c r="I1052" s="2">
        <f t="shared" si="52"/>
        <v>0</v>
      </c>
      <c r="O1052" s="3">
        <v>0</v>
      </c>
      <c r="P1052" s="11">
        <f t="shared" ref="P1052:P1115" si="55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50"/>
        <v>37</v>
      </c>
      <c r="F1053" s="4">
        <f t="shared" si="54"/>
        <v>7</v>
      </c>
      <c r="G1053" s="4">
        <f t="shared" si="51"/>
        <v>2</v>
      </c>
      <c r="H1053" s="4">
        <f t="shared" si="53"/>
        <v>1</v>
      </c>
      <c r="I1053" s="2">
        <f t="shared" si="52"/>
        <v>1</v>
      </c>
      <c r="O1053" s="3">
        <v>0</v>
      </c>
      <c r="P1053" s="11">
        <f t="shared" si="55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50"/>
        <v>77</v>
      </c>
      <c r="F1054" s="4">
        <f t="shared" si="54"/>
        <v>3</v>
      </c>
      <c r="G1054" s="4">
        <f t="shared" si="51"/>
        <v>2</v>
      </c>
      <c r="H1054" s="4">
        <f t="shared" si="53"/>
        <v>0</v>
      </c>
      <c r="I1054" s="2">
        <f t="shared" si="52"/>
        <v>0</v>
      </c>
      <c r="O1054" s="3">
        <v>1</v>
      </c>
      <c r="P1054" s="11">
        <f t="shared" si="55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50"/>
        <v>103</v>
      </c>
      <c r="F1055" s="4">
        <f t="shared" si="54"/>
        <v>19</v>
      </c>
      <c r="G1055" s="4">
        <f t="shared" si="51"/>
        <v>2</v>
      </c>
      <c r="H1055" s="4">
        <f t="shared" si="53"/>
        <v>0</v>
      </c>
      <c r="I1055" s="2">
        <f t="shared" si="52"/>
        <v>0</v>
      </c>
      <c r="O1055" s="3">
        <v>0</v>
      </c>
      <c r="P1055" s="11">
        <f t="shared" si="55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50"/>
        <v>28</v>
      </c>
      <c r="F1056" s="4">
        <f t="shared" si="54"/>
        <v>0</v>
      </c>
      <c r="G1056" s="4">
        <f t="shared" si="51"/>
        <v>2</v>
      </c>
      <c r="H1056" s="4">
        <f t="shared" si="53"/>
        <v>0</v>
      </c>
      <c r="I1056" s="2">
        <f t="shared" si="52"/>
        <v>0</v>
      </c>
      <c r="O1056" s="3">
        <v>0</v>
      </c>
      <c r="P1056" s="11">
        <f t="shared" si="55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50"/>
        <v>13</v>
      </c>
      <c r="F1057" s="4">
        <f t="shared" si="54"/>
        <v>1</v>
      </c>
      <c r="G1057" s="4">
        <f t="shared" si="51"/>
        <v>0</v>
      </c>
      <c r="H1057" s="4">
        <f t="shared" si="53"/>
        <v>0</v>
      </c>
      <c r="I1057" s="2">
        <f t="shared" si="52"/>
        <v>0</v>
      </c>
      <c r="O1057" s="3">
        <v>0</v>
      </c>
      <c r="P1057" s="11">
        <f t="shared" si="55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50"/>
        <v>23</v>
      </c>
      <c r="F1058" s="4">
        <f t="shared" si="54"/>
        <v>3</v>
      </c>
      <c r="G1058" s="4">
        <f t="shared" si="51"/>
        <v>2</v>
      </c>
      <c r="H1058" s="4">
        <f t="shared" si="53"/>
        <v>1</v>
      </c>
      <c r="I1058" s="2">
        <f t="shared" si="52"/>
        <v>1</v>
      </c>
      <c r="O1058" s="3">
        <v>0</v>
      </c>
      <c r="P1058" s="11">
        <f t="shared" si="55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50"/>
        <v>399</v>
      </c>
      <c r="F1059" s="4">
        <f t="shared" si="54"/>
        <v>31</v>
      </c>
      <c r="G1059" s="4">
        <f t="shared" si="51"/>
        <v>50</v>
      </c>
      <c r="H1059" s="4">
        <f t="shared" si="53"/>
        <v>13</v>
      </c>
      <c r="I1059" s="2">
        <f t="shared" si="52"/>
        <v>0.35135135135135137</v>
      </c>
      <c r="O1059" s="3">
        <v>0</v>
      </c>
      <c r="P1059" s="11">
        <f t="shared" si="55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50"/>
        <v>100</v>
      </c>
      <c r="F1060" s="4">
        <f t="shared" si="54"/>
        <v>23</v>
      </c>
      <c r="G1060" s="4">
        <f t="shared" si="51"/>
        <v>0</v>
      </c>
      <c r="H1060" s="4">
        <f t="shared" si="53"/>
        <v>0</v>
      </c>
      <c r="I1060" s="2">
        <f t="shared" si="52"/>
        <v>0</v>
      </c>
      <c r="O1060" s="3">
        <v>0</v>
      </c>
      <c r="P1060" s="11">
        <f t="shared" si="55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50"/>
        <v>150</v>
      </c>
      <c r="F1061" s="4">
        <f t="shared" si="54"/>
        <v>19</v>
      </c>
      <c r="G1061" s="4">
        <f t="shared" si="51"/>
        <v>3</v>
      </c>
      <c r="H1061" s="4">
        <f t="shared" si="53"/>
        <v>0</v>
      </c>
      <c r="I1061" s="2">
        <f t="shared" si="52"/>
        <v>0</v>
      </c>
      <c r="O1061" s="3">
        <v>0</v>
      </c>
      <c r="P1061" s="11">
        <f t="shared" si="55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50"/>
        <v>407</v>
      </c>
      <c r="F1062" s="4">
        <f t="shared" si="54"/>
        <v>19</v>
      </c>
      <c r="G1062" s="4">
        <f t="shared" si="51"/>
        <v>51</v>
      </c>
      <c r="H1062" s="4">
        <f t="shared" si="53"/>
        <v>10</v>
      </c>
      <c r="I1062" s="2">
        <f t="shared" si="52"/>
        <v>0.24390243902439024</v>
      </c>
      <c r="O1062" s="3">
        <v>0</v>
      </c>
      <c r="P1062" s="11">
        <f t="shared" si="55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50"/>
        <v>1304</v>
      </c>
      <c r="F1063" s="4">
        <f t="shared" si="54"/>
        <v>71</v>
      </c>
      <c r="G1063" s="4">
        <f t="shared" si="51"/>
        <v>127</v>
      </c>
      <c r="H1063" s="4">
        <f t="shared" si="53"/>
        <v>14</v>
      </c>
      <c r="I1063" s="2">
        <f t="shared" si="52"/>
        <v>0.12389380530973451</v>
      </c>
      <c r="O1063" s="3">
        <v>3</v>
      </c>
      <c r="P1063" s="11">
        <f t="shared" si="55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50"/>
        <v>63</v>
      </c>
      <c r="F1064" s="4">
        <f t="shared" si="54"/>
        <v>5</v>
      </c>
      <c r="G1064" s="4">
        <f t="shared" si="51"/>
        <v>3</v>
      </c>
      <c r="H1064" s="4">
        <f t="shared" si="53"/>
        <v>0</v>
      </c>
      <c r="I1064" s="2">
        <f t="shared" si="52"/>
        <v>0</v>
      </c>
      <c r="O1064" s="3">
        <v>0</v>
      </c>
      <c r="P1064" s="11">
        <f t="shared" si="55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50"/>
        <v>29</v>
      </c>
      <c r="F1065" s="4">
        <f t="shared" si="54"/>
        <v>4</v>
      </c>
      <c r="G1065" s="4">
        <f t="shared" si="51"/>
        <v>2</v>
      </c>
      <c r="H1065" s="4">
        <f t="shared" si="53"/>
        <v>0</v>
      </c>
      <c r="I1065" s="2">
        <f t="shared" si="52"/>
        <v>0</v>
      </c>
      <c r="O1065" s="3">
        <v>0</v>
      </c>
      <c r="P1065" s="11">
        <f t="shared" si="55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50"/>
        <v>272</v>
      </c>
      <c r="F1066" s="4">
        <f t="shared" si="54"/>
        <v>28</v>
      </c>
      <c r="G1066" s="4">
        <f t="shared" si="51"/>
        <v>13</v>
      </c>
      <c r="H1066" s="4">
        <f t="shared" si="53"/>
        <v>3</v>
      </c>
      <c r="I1066" s="2">
        <f t="shared" si="52"/>
        <v>0.3</v>
      </c>
      <c r="O1066" s="3">
        <v>0</v>
      </c>
      <c r="P1066" s="11">
        <f t="shared" si="55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50"/>
        <v>3591</v>
      </c>
      <c r="F1067" s="4">
        <f t="shared" si="54"/>
        <v>192</v>
      </c>
      <c r="G1067" s="4">
        <f t="shared" si="51"/>
        <v>640</v>
      </c>
      <c r="H1067" s="4">
        <f t="shared" si="53"/>
        <v>70</v>
      </c>
      <c r="I1067" s="2">
        <f t="shared" si="52"/>
        <v>0.12280701754385964</v>
      </c>
      <c r="O1067" s="3">
        <v>6</v>
      </c>
      <c r="P1067" s="11">
        <f t="shared" si="55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50"/>
        <v>100</v>
      </c>
      <c r="F1068" s="4">
        <f t="shared" si="54"/>
        <v>6</v>
      </c>
      <c r="G1068" s="4">
        <f t="shared" si="51"/>
        <v>3</v>
      </c>
      <c r="H1068" s="4">
        <f t="shared" si="53"/>
        <v>0</v>
      </c>
      <c r="I1068" s="2">
        <f t="shared" si="52"/>
        <v>0</v>
      </c>
      <c r="O1068" s="3">
        <v>0</v>
      </c>
      <c r="P1068" s="11">
        <f t="shared" si="55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50"/>
        <v>48</v>
      </c>
      <c r="F1069" s="4">
        <f t="shared" si="54"/>
        <v>1</v>
      </c>
      <c r="G1069" s="4">
        <f t="shared" si="51"/>
        <v>0</v>
      </c>
      <c r="H1069" s="4">
        <f t="shared" si="53"/>
        <v>0</v>
      </c>
      <c r="I1069" s="2">
        <f t="shared" si="52"/>
        <v>0</v>
      </c>
      <c r="O1069" s="3">
        <v>0</v>
      </c>
      <c r="P1069" s="11">
        <f t="shared" si="55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50"/>
        <v>206</v>
      </c>
      <c r="F1070" s="4">
        <f t="shared" si="54"/>
        <v>6</v>
      </c>
      <c r="G1070" s="4">
        <f t="shared" si="51"/>
        <v>18</v>
      </c>
      <c r="H1070" s="4">
        <f t="shared" si="53"/>
        <v>1</v>
      </c>
      <c r="I1070" s="2">
        <f t="shared" si="52"/>
        <v>5.8823529411764705E-2</v>
      </c>
      <c r="O1070" s="3">
        <v>1</v>
      </c>
      <c r="P1070" s="11">
        <f t="shared" si="55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50"/>
        <v>1265</v>
      </c>
      <c r="F1071" s="4">
        <f t="shared" si="54"/>
        <v>84</v>
      </c>
      <c r="G1071" s="4">
        <f t="shared" si="51"/>
        <v>283</v>
      </c>
      <c r="H1071" s="4">
        <f t="shared" si="53"/>
        <v>15</v>
      </c>
      <c r="I1071" s="2">
        <f t="shared" si="52"/>
        <v>5.5970149253731345E-2</v>
      </c>
      <c r="O1071" s="3">
        <v>8</v>
      </c>
      <c r="P1071" s="11">
        <f t="shared" si="55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50"/>
        <v>232</v>
      </c>
      <c r="F1072" s="4">
        <f t="shared" si="54"/>
        <v>12</v>
      </c>
      <c r="G1072" s="4">
        <f t="shared" si="51"/>
        <v>28</v>
      </c>
      <c r="H1072" s="4">
        <f t="shared" si="53"/>
        <v>4</v>
      </c>
      <c r="I1072" s="2">
        <f t="shared" si="52"/>
        <v>0.16666666666666666</v>
      </c>
      <c r="O1072" s="3">
        <v>0</v>
      </c>
      <c r="P1072" s="11">
        <f t="shared" si="55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50"/>
        <v>42</v>
      </c>
      <c r="F1073" s="4">
        <f t="shared" si="54"/>
        <v>3</v>
      </c>
      <c r="G1073" s="4">
        <f t="shared" si="51"/>
        <v>7</v>
      </c>
      <c r="H1073" s="4">
        <f t="shared" si="53"/>
        <v>1</v>
      </c>
      <c r="I1073" s="2">
        <f t="shared" si="52"/>
        <v>0.16666666666666666</v>
      </c>
      <c r="O1073" s="3">
        <v>1</v>
      </c>
      <c r="P1073" s="11">
        <f t="shared" si="55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50"/>
        <v>31</v>
      </c>
      <c r="F1074" s="4">
        <f t="shared" si="54"/>
        <v>0</v>
      </c>
      <c r="G1074" s="4">
        <f t="shared" si="51"/>
        <v>1</v>
      </c>
      <c r="H1074" s="4">
        <f t="shared" si="53"/>
        <v>0</v>
      </c>
      <c r="I1074" s="2">
        <f t="shared" si="52"/>
        <v>0</v>
      </c>
      <c r="O1074" s="3">
        <v>0</v>
      </c>
      <c r="P1074" s="11">
        <f t="shared" si="55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50"/>
        <v>31</v>
      </c>
      <c r="F1075" s="4">
        <f t="shared" si="54"/>
        <v>4</v>
      </c>
      <c r="G1075" s="4">
        <f t="shared" si="51"/>
        <v>1</v>
      </c>
      <c r="H1075" s="4">
        <f t="shared" si="53"/>
        <v>0</v>
      </c>
      <c r="I1075" s="2">
        <f t="shared" si="52"/>
        <v>0</v>
      </c>
      <c r="O1075" s="3">
        <v>0</v>
      </c>
      <c r="P1075" s="11">
        <f t="shared" si="55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50"/>
        <v>21</v>
      </c>
      <c r="F1076" s="4">
        <f t="shared" si="54"/>
        <v>1</v>
      </c>
      <c r="G1076" s="4">
        <f t="shared" si="51"/>
        <v>0</v>
      </c>
      <c r="H1076" s="4">
        <f t="shared" si="53"/>
        <v>0</v>
      </c>
      <c r="I1076" s="2">
        <f t="shared" si="52"/>
        <v>0</v>
      </c>
      <c r="O1076" s="3">
        <v>0</v>
      </c>
      <c r="P1076" s="11">
        <f t="shared" si="55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50"/>
        <v>113</v>
      </c>
      <c r="F1077" s="4">
        <f t="shared" si="54"/>
        <v>19</v>
      </c>
      <c r="G1077" s="4">
        <f t="shared" si="51"/>
        <v>1</v>
      </c>
      <c r="H1077" s="4">
        <f t="shared" si="53"/>
        <v>0</v>
      </c>
      <c r="I1077" s="2">
        <f t="shared" si="52"/>
        <v>0</v>
      </c>
      <c r="O1077" s="3">
        <v>0</v>
      </c>
      <c r="P1077" s="11">
        <f t="shared" si="55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50"/>
        <v>320</v>
      </c>
      <c r="F1078" s="4">
        <f t="shared" si="54"/>
        <v>7</v>
      </c>
      <c r="G1078" s="4">
        <f t="shared" si="51"/>
        <v>20</v>
      </c>
      <c r="H1078" s="4">
        <f t="shared" si="53"/>
        <v>0</v>
      </c>
      <c r="I1078" s="2">
        <f t="shared" si="52"/>
        <v>0</v>
      </c>
      <c r="O1078" s="3">
        <v>0</v>
      </c>
      <c r="P1078" s="11">
        <f t="shared" si="55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50"/>
        <v>36</v>
      </c>
      <c r="F1079" s="4">
        <f t="shared" si="54"/>
        <v>3</v>
      </c>
      <c r="G1079" s="4">
        <f t="shared" si="51"/>
        <v>2</v>
      </c>
      <c r="H1079" s="4">
        <f t="shared" si="53"/>
        <v>0</v>
      </c>
      <c r="I1079" s="2">
        <f t="shared" si="52"/>
        <v>0</v>
      </c>
      <c r="O1079" s="3">
        <v>0</v>
      </c>
      <c r="P1079" s="11">
        <f t="shared" si="55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50"/>
        <v>73</v>
      </c>
      <c r="F1080" s="4">
        <f t="shared" si="54"/>
        <v>4</v>
      </c>
      <c r="G1080" s="4">
        <f t="shared" si="51"/>
        <v>1</v>
      </c>
      <c r="H1080" s="4">
        <f t="shared" si="53"/>
        <v>0</v>
      </c>
      <c r="I1080" s="2">
        <f t="shared" si="52"/>
        <v>0</v>
      </c>
      <c r="O1080" s="3">
        <v>0</v>
      </c>
      <c r="P1080" s="11">
        <f t="shared" si="55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50"/>
        <v>104</v>
      </c>
      <c r="F1081" s="4">
        <f t="shared" si="54"/>
        <v>25</v>
      </c>
      <c r="G1081" s="4">
        <f t="shared" si="51"/>
        <v>2</v>
      </c>
      <c r="H1081" s="4">
        <f t="shared" si="53"/>
        <v>0</v>
      </c>
      <c r="I1081" s="2">
        <f t="shared" si="52"/>
        <v>0</v>
      </c>
      <c r="O1081" s="3">
        <v>0</v>
      </c>
      <c r="P1081" s="11">
        <f t="shared" si="55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56">SUM(C1082:D1082)</f>
        <v>1789</v>
      </c>
      <c r="F1082" s="4">
        <f t="shared" si="54"/>
        <v>156</v>
      </c>
      <c r="G1082" s="4">
        <f t="shared" ref="G1082:G1145" si="57">C1082</f>
        <v>221</v>
      </c>
      <c r="H1082" s="4">
        <f t="shared" si="53"/>
        <v>22</v>
      </c>
      <c r="I1082" s="2">
        <f t="shared" si="52"/>
        <v>0.11055276381909548</v>
      </c>
      <c r="O1082" s="3">
        <v>2</v>
      </c>
      <c r="P1082" s="11">
        <f t="shared" si="55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56"/>
        <v>877</v>
      </c>
      <c r="F1083" s="4">
        <f t="shared" si="54"/>
        <v>59</v>
      </c>
      <c r="G1083" s="4">
        <f t="shared" si="57"/>
        <v>71</v>
      </c>
      <c r="H1083" s="4">
        <f t="shared" si="53"/>
        <v>9</v>
      </c>
      <c r="I1083" s="2">
        <f t="shared" si="52"/>
        <v>0.14516129032258066</v>
      </c>
      <c r="O1083" s="3">
        <v>0</v>
      </c>
      <c r="P1083" s="11">
        <f t="shared" si="55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56"/>
        <v>5836</v>
      </c>
      <c r="F1084" s="4">
        <f t="shared" si="54"/>
        <v>778</v>
      </c>
      <c r="G1084" s="4">
        <f t="shared" si="57"/>
        <v>54</v>
      </c>
      <c r="H1084" s="4">
        <f t="shared" si="53"/>
        <v>-49</v>
      </c>
      <c r="I1084" s="2">
        <f t="shared" si="52"/>
        <v>-0.47572815533980584</v>
      </c>
      <c r="O1084" s="3">
        <v>0</v>
      </c>
      <c r="P1084" s="11">
        <f t="shared" si="55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56"/>
        <v>5645</v>
      </c>
      <c r="F1085" s="4">
        <f t="shared" si="54"/>
        <v>461</v>
      </c>
      <c r="G1085" s="4">
        <f t="shared" si="57"/>
        <v>187</v>
      </c>
      <c r="H1085" s="4">
        <f t="shared" si="53"/>
        <v>-25</v>
      </c>
      <c r="I1085" s="2">
        <f t="shared" si="52"/>
        <v>-0.11792452830188679</v>
      </c>
      <c r="O1085" s="3">
        <v>1</v>
      </c>
      <c r="P1085" s="11">
        <f t="shared" si="55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56"/>
        <v>213</v>
      </c>
      <c r="F1086" s="4">
        <f t="shared" si="54"/>
        <v>23</v>
      </c>
      <c r="G1086" s="4">
        <f t="shared" si="57"/>
        <v>10</v>
      </c>
      <c r="H1086" s="4">
        <f t="shared" si="53"/>
        <v>0</v>
      </c>
      <c r="I1086" s="2">
        <f t="shared" si="52"/>
        <v>0</v>
      </c>
      <c r="O1086" s="3">
        <v>0</v>
      </c>
      <c r="P1086" s="11">
        <f t="shared" si="55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56"/>
        <v>128</v>
      </c>
      <c r="F1087" s="4">
        <f t="shared" si="54"/>
        <v>3</v>
      </c>
      <c r="G1087" s="4">
        <f t="shared" si="57"/>
        <v>8</v>
      </c>
      <c r="H1087" s="4">
        <f t="shared" si="53"/>
        <v>2</v>
      </c>
      <c r="I1087" s="2">
        <f t="shared" si="52"/>
        <v>0.33333333333333331</v>
      </c>
      <c r="O1087" s="3">
        <v>0</v>
      </c>
      <c r="P1087" s="11">
        <f t="shared" si="55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56"/>
        <v>51</v>
      </c>
      <c r="F1088" s="4">
        <f t="shared" si="54"/>
        <v>9</v>
      </c>
      <c r="G1088" s="4">
        <f t="shared" si="57"/>
        <v>4</v>
      </c>
      <c r="H1088" s="4">
        <f t="shared" si="53"/>
        <v>0</v>
      </c>
      <c r="I1088" s="2">
        <f t="shared" si="52"/>
        <v>0</v>
      </c>
      <c r="O1088" s="3">
        <v>0</v>
      </c>
      <c r="P1088" s="11">
        <f t="shared" si="55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56"/>
        <v>24</v>
      </c>
      <c r="F1089" s="4">
        <f t="shared" si="54"/>
        <v>0</v>
      </c>
      <c r="G1089" s="4">
        <f t="shared" si="57"/>
        <v>2</v>
      </c>
      <c r="H1089" s="4">
        <f t="shared" si="53"/>
        <v>0</v>
      </c>
      <c r="I1089" s="2">
        <f t="shared" si="52"/>
        <v>0</v>
      </c>
      <c r="O1089" s="3">
        <v>0</v>
      </c>
      <c r="P1089" s="11">
        <f t="shared" si="55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56"/>
        <v>293</v>
      </c>
      <c r="F1090" s="4">
        <f t="shared" si="54"/>
        <v>91</v>
      </c>
      <c r="G1090" s="4">
        <f t="shared" si="57"/>
        <v>34</v>
      </c>
      <c r="H1090" s="4">
        <f t="shared" si="53"/>
        <v>1</v>
      </c>
      <c r="I1090" s="2">
        <f t="shared" si="52"/>
        <v>3.0303030303030304E-2</v>
      </c>
      <c r="O1090" s="3">
        <v>0</v>
      </c>
      <c r="P1090" s="11">
        <f t="shared" si="55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56"/>
        <v>228</v>
      </c>
      <c r="F1091" s="4">
        <f t="shared" si="54"/>
        <v>16</v>
      </c>
      <c r="G1091" s="4">
        <f t="shared" si="57"/>
        <v>21</v>
      </c>
      <c r="H1091" s="4">
        <f t="shared" si="53"/>
        <v>0</v>
      </c>
      <c r="I1091" s="2">
        <f t="shared" ref="I1091:I1154" si="58">IFERROR((G1091-SUMIFS(G:G,A:A,A1091-1,B:B,B1091))/SUMIFS(G:G,A:A,A1091-1,B:B,B1091),0)</f>
        <v>0</v>
      </c>
      <c r="O1091" s="3">
        <v>0</v>
      </c>
      <c r="P1091" s="11">
        <f t="shared" si="55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56"/>
        <v>83</v>
      </c>
      <c r="F1092" s="4">
        <f t="shared" si="54"/>
        <v>6</v>
      </c>
      <c r="G1092" s="4">
        <f t="shared" si="57"/>
        <v>5</v>
      </c>
      <c r="H1092" s="4">
        <f t="shared" si="53"/>
        <v>1</v>
      </c>
      <c r="I1092" s="2">
        <f t="shared" si="58"/>
        <v>0.25</v>
      </c>
      <c r="O1092" s="3">
        <v>0</v>
      </c>
      <c r="P1092" s="11">
        <f t="shared" si="55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56"/>
        <v>71</v>
      </c>
      <c r="F1093" s="4">
        <f t="shared" si="54"/>
        <v>3</v>
      </c>
      <c r="G1093" s="4">
        <f t="shared" si="57"/>
        <v>4</v>
      </c>
      <c r="H1093" s="4">
        <f t="shared" ref="H1093:H1156" si="59">G1093-SUMIFS(G:G,A:A,A1093-1,B:B,B1093)</f>
        <v>0</v>
      </c>
      <c r="I1093" s="2">
        <f t="shared" si="58"/>
        <v>0</v>
      </c>
      <c r="O1093" s="3">
        <v>0</v>
      </c>
      <c r="P1093" s="11">
        <f t="shared" si="55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56"/>
        <v>120</v>
      </c>
      <c r="F1094" s="4">
        <f t="shared" si="54"/>
        <v>9</v>
      </c>
      <c r="G1094" s="4">
        <f t="shared" si="57"/>
        <v>6</v>
      </c>
      <c r="H1094" s="4">
        <f t="shared" si="59"/>
        <v>0</v>
      </c>
      <c r="I1094" s="2">
        <f t="shared" si="58"/>
        <v>0</v>
      </c>
      <c r="O1094" s="3">
        <v>0</v>
      </c>
      <c r="P1094" s="11">
        <f t="shared" si="55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56"/>
        <v>77</v>
      </c>
      <c r="F1095" s="4">
        <f t="shared" si="54"/>
        <v>5</v>
      </c>
      <c r="G1095" s="4">
        <f t="shared" si="57"/>
        <v>3</v>
      </c>
      <c r="H1095" s="4">
        <f t="shared" si="59"/>
        <v>0</v>
      </c>
      <c r="I1095" s="2">
        <f t="shared" si="58"/>
        <v>0</v>
      </c>
      <c r="O1095" s="3">
        <v>0</v>
      </c>
      <c r="P1095" s="11">
        <f t="shared" si="55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56"/>
        <v>251</v>
      </c>
      <c r="F1096" s="4">
        <f t="shared" si="54"/>
        <v>23</v>
      </c>
      <c r="G1096" s="4">
        <f t="shared" si="57"/>
        <v>12</v>
      </c>
      <c r="H1096" s="4">
        <f t="shared" si="59"/>
        <v>1</v>
      </c>
      <c r="I1096" s="2">
        <f t="shared" si="58"/>
        <v>9.0909090909090912E-2</v>
      </c>
      <c r="O1096" s="3">
        <v>0</v>
      </c>
      <c r="P1096" s="11">
        <f t="shared" si="55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56"/>
        <v>64</v>
      </c>
      <c r="F1097" s="4">
        <f t="shared" si="54"/>
        <v>6</v>
      </c>
      <c r="G1097" s="4">
        <f t="shared" si="57"/>
        <v>6</v>
      </c>
      <c r="H1097" s="4">
        <f t="shared" si="59"/>
        <v>1</v>
      </c>
      <c r="I1097" s="2">
        <f t="shared" si="58"/>
        <v>0.2</v>
      </c>
      <c r="O1097" s="3">
        <v>0</v>
      </c>
      <c r="P1097" s="11">
        <f t="shared" si="55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56"/>
        <v>55</v>
      </c>
      <c r="F1098" s="4">
        <f t="shared" si="54"/>
        <v>8</v>
      </c>
      <c r="G1098" s="4">
        <f t="shared" si="57"/>
        <v>2</v>
      </c>
      <c r="H1098" s="4">
        <f t="shared" si="59"/>
        <v>0</v>
      </c>
      <c r="I1098" s="2">
        <f t="shared" si="58"/>
        <v>0</v>
      </c>
      <c r="O1098" s="3">
        <v>0</v>
      </c>
      <c r="P1098" s="11">
        <f t="shared" si="55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56"/>
        <v>48</v>
      </c>
      <c r="F1099" s="4">
        <f t="shared" si="54"/>
        <v>0</v>
      </c>
      <c r="G1099" s="4">
        <f t="shared" si="57"/>
        <v>1</v>
      </c>
      <c r="H1099" s="4">
        <f t="shared" si="59"/>
        <v>0</v>
      </c>
      <c r="I1099" s="2">
        <f t="shared" si="58"/>
        <v>0</v>
      </c>
      <c r="O1099" s="3">
        <v>0</v>
      </c>
      <c r="P1099" s="11">
        <f t="shared" si="55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56"/>
        <v>63</v>
      </c>
      <c r="F1100" s="4">
        <f t="shared" si="54"/>
        <v>5</v>
      </c>
      <c r="G1100" s="4">
        <f t="shared" si="57"/>
        <v>1</v>
      </c>
      <c r="H1100" s="4">
        <f t="shared" si="59"/>
        <v>0</v>
      </c>
      <c r="I1100" s="2">
        <f t="shared" si="58"/>
        <v>0</v>
      </c>
      <c r="O1100" s="3">
        <v>0</v>
      </c>
      <c r="P1100" s="11">
        <f t="shared" si="55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56"/>
        <v>193</v>
      </c>
      <c r="F1101" s="4">
        <f t="shared" si="54"/>
        <v>23</v>
      </c>
      <c r="G1101" s="4">
        <f t="shared" si="57"/>
        <v>4</v>
      </c>
      <c r="H1101" s="4">
        <f t="shared" si="59"/>
        <v>1</v>
      </c>
      <c r="I1101" s="2">
        <f t="shared" si="58"/>
        <v>0.33333333333333331</v>
      </c>
      <c r="O1101" s="3">
        <v>0</v>
      </c>
      <c r="P1101" s="11">
        <f t="shared" si="55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56"/>
        <v>35</v>
      </c>
      <c r="F1102" s="4">
        <f t="shared" si="54"/>
        <v>3</v>
      </c>
      <c r="G1102" s="4">
        <f t="shared" si="57"/>
        <v>0</v>
      </c>
      <c r="H1102" s="4">
        <f t="shared" si="59"/>
        <v>0</v>
      </c>
      <c r="I1102" s="2">
        <f t="shared" si="58"/>
        <v>0</v>
      </c>
      <c r="O1102" s="3">
        <v>0</v>
      </c>
      <c r="P1102" s="11">
        <f t="shared" si="55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56"/>
        <v>395</v>
      </c>
      <c r="F1103" s="4">
        <f t="shared" si="54"/>
        <v>26</v>
      </c>
      <c r="G1103" s="4">
        <f t="shared" si="57"/>
        <v>23</v>
      </c>
      <c r="H1103" s="4">
        <f t="shared" si="59"/>
        <v>1</v>
      </c>
      <c r="I1103" s="2">
        <f t="shared" si="58"/>
        <v>4.5454545454545456E-2</v>
      </c>
      <c r="O1103" s="3">
        <v>0</v>
      </c>
      <c r="P1103" s="11">
        <f t="shared" si="55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56"/>
        <v>6186</v>
      </c>
      <c r="F1104" s="4">
        <f t="shared" si="54"/>
        <v>388</v>
      </c>
      <c r="G1104" s="4">
        <f t="shared" si="57"/>
        <v>741</v>
      </c>
      <c r="H1104" s="4">
        <f t="shared" si="59"/>
        <v>56</v>
      </c>
      <c r="I1104" s="2">
        <f t="shared" si="58"/>
        <v>8.1751824817518248E-2</v>
      </c>
      <c r="O1104" s="3">
        <v>6</v>
      </c>
      <c r="P1104" s="11">
        <f t="shared" si="55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56"/>
        <v>47</v>
      </c>
      <c r="F1105" s="4">
        <f t="shared" si="54"/>
        <v>8</v>
      </c>
      <c r="G1105" s="4">
        <f t="shared" si="57"/>
        <v>0</v>
      </c>
      <c r="H1105" s="4">
        <f t="shared" si="59"/>
        <v>0</v>
      </c>
      <c r="I1105" s="2">
        <f t="shared" si="58"/>
        <v>0</v>
      </c>
      <c r="O1105" s="3">
        <v>0</v>
      </c>
      <c r="P1105" s="11">
        <f t="shared" si="55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56"/>
        <v>97</v>
      </c>
      <c r="F1106" s="4">
        <f t="shared" si="54"/>
        <v>7</v>
      </c>
      <c r="G1106" s="4">
        <f t="shared" si="57"/>
        <v>5</v>
      </c>
      <c r="H1106" s="4">
        <f t="shared" si="59"/>
        <v>0</v>
      </c>
      <c r="I1106" s="2">
        <f t="shared" si="58"/>
        <v>0</v>
      </c>
      <c r="O1106" s="3">
        <v>0</v>
      </c>
      <c r="P1106" s="11">
        <f t="shared" si="55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56"/>
        <v>195</v>
      </c>
      <c r="F1107" s="4">
        <f t="shared" si="54"/>
        <v>16</v>
      </c>
      <c r="G1107" s="4">
        <f t="shared" si="57"/>
        <v>22</v>
      </c>
      <c r="H1107" s="4">
        <f t="shared" si="59"/>
        <v>1</v>
      </c>
      <c r="I1107" s="2">
        <f t="shared" si="58"/>
        <v>4.7619047619047616E-2</v>
      </c>
      <c r="O1107" s="3">
        <v>0</v>
      </c>
      <c r="P1107" s="11">
        <f t="shared" si="55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56"/>
        <v>111</v>
      </c>
      <c r="F1108" s="4">
        <f t="shared" si="54"/>
        <v>16</v>
      </c>
      <c r="G1108" s="4">
        <f t="shared" si="57"/>
        <v>7</v>
      </c>
      <c r="H1108" s="4">
        <f t="shared" si="59"/>
        <v>2</v>
      </c>
      <c r="I1108" s="2">
        <f t="shared" si="58"/>
        <v>0.4</v>
      </c>
      <c r="O1108" s="3">
        <v>0</v>
      </c>
      <c r="P1108" s="11">
        <f t="shared" si="55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56"/>
        <v>190</v>
      </c>
      <c r="F1109" s="4">
        <f t="shared" si="54"/>
        <v>18</v>
      </c>
      <c r="G1109" s="4">
        <f t="shared" si="57"/>
        <v>18</v>
      </c>
      <c r="H1109" s="4">
        <f t="shared" si="59"/>
        <v>1</v>
      </c>
      <c r="I1109" s="2">
        <f t="shared" si="58"/>
        <v>5.8823529411764705E-2</v>
      </c>
      <c r="O1109" s="3">
        <v>0</v>
      </c>
      <c r="P1109" s="11">
        <f t="shared" si="55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56"/>
        <v>63</v>
      </c>
      <c r="F1110" s="4">
        <f t="shared" si="54"/>
        <v>8</v>
      </c>
      <c r="G1110" s="4">
        <f t="shared" si="57"/>
        <v>1</v>
      </c>
      <c r="H1110" s="4">
        <f t="shared" si="59"/>
        <v>0</v>
      </c>
      <c r="I1110" s="2">
        <f t="shared" si="58"/>
        <v>0</v>
      </c>
      <c r="O1110" s="3">
        <v>0</v>
      </c>
      <c r="P1110" s="11">
        <f t="shared" si="55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56"/>
        <v>125</v>
      </c>
      <c r="F1111" s="4">
        <f t="shared" si="54"/>
        <v>7</v>
      </c>
      <c r="G1111" s="4">
        <f t="shared" si="57"/>
        <v>12</v>
      </c>
      <c r="H1111" s="4">
        <f t="shared" si="59"/>
        <v>0</v>
      </c>
      <c r="I1111" s="2">
        <f t="shared" si="58"/>
        <v>0</v>
      </c>
      <c r="O1111" s="3">
        <v>1</v>
      </c>
      <c r="P1111" s="11">
        <f t="shared" si="55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56"/>
        <v>186</v>
      </c>
      <c r="F1112" s="4">
        <f t="shared" si="54"/>
        <v>29</v>
      </c>
      <c r="G1112" s="4">
        <f t="shared" si="57"/>
        <v>8</v>
      </c>
      <c r="H1112" s="4">
        <f t="shared" si="59"/>
        <v>1</v>
      </c>
      <c r="I1112" s="2">
        <f t="shared" si="58"/>
        <v>0.14285714285714285</v>
      </c>
      <c r="O1112" s="3">
        <v>0</v>
      </c>
      <c r="P1112" s="11">
        <f t="shared" si="55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56"/>
        <v>85</v>
      </c>
      <c r="F1113" s="4">
        <f t="shared" si="54"/>
        <v>2</v>
      </c>
      <c r="G1113" s="4">
        <f t="shared" si="57"/>
        <v>3</v>
      </c>
      <c r="H1113" s="4">
        <f t="shared" si="59"/>
        <v>0</v>
      </c>
      <c r="I1113" s="2">
        <f t="shared" si="58"/>
        <v>0</v>
      </c>
      <c r="O1113" s="3">
        <v>0</v>
      </c>
      <c r="P1113" s="11">
        <f t="shared" si="55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56"/>
        <v>48</v>
      </c>
      <c r="F1114" s="4">
        <f t="shared" ref="F1114:F1177" si="60">E1114-SUMIFS(E:E,A:A,A1114-1,B:B,B1114)</f>
        <v>1</v>
      </c>
      <c r="G1114" s="4">
        <f t="shared" si="57"/>
        <v>3</v>
      </c>
      <c r="H1114" s="4">
        <f t="shared" si="59"/>
        <v>0</v>
      </c>
      <c r="I1114" s="2">
        <f t="shared" si="58"/>
        <v>0</v>
      </c>
      <c r="O1114" s="3">
        <v>0</v>
      </c>
      <c r="P1114" s="11">
        <f t="shared" si="55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56"/>
        <v>106</v>
      </c>
      <c r="F1115" s="4">
        <f t="shared" si="60"/>
        <v>1</v>
      </c>
      <c r="G1115" s="4">
        <f t="shared" si="57"/>
        <v>16</v>
      </c>
      <c r="H1115" s="4">
        <f t="shared" si="59"/>
        <v>0</v>
      </c>
      <c r="I1115" s="2">
        <f t="shared" si="58"/>
        <v>0</v>
      </c>
      <c r="O1115" s="3">
        <v>1</v>
      </c>
      <c r="P1115" s="11">
        <f t="shared" si="55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56"/>
        <v>55</v>
      </c>
      <c r="F1116" s="4">
        <f t="shared" si="60"/>
        <v>7</v>
      </c>
      <c r="G1116" s="4">
        <f t="shared" si="57"/>
        <v>12</v>
      </c>
      <c r="H1116" s="4">
        <f t="shared" si="59"/>
        <v>1</v>
      </c>
      <c r="I1116" s="2">
        <f t="shared" si="58"/>
        <v>9.0909090909090912E-2</v>
      </c>
      <c r="O1116" s="3">
        <v>0</v>
      </c>
      <c r="P1116" s="11">
        <f t="shared" ref="P1116:P1179" si="6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56"/>
        <v>111</v>
      </c>
      <c r="F1117" s="4">
        <f t="shared" si="60"/>
        <v>13</v>
      </c>
      <c r="G1117" s="4">
        <f t="shared" si="57"/>
        <v>4</v>
      </c>
      <c r="H1117" s="4">
        <f t="shared" si="59"/>
        <v>1</v>
      </c>
      <c r="I1117" s="2">
        <f t="shared" si="58"/>
        <v>0.33333333333333331</v>
      </c>
      <c r="O1117" s="3">
        <v>0</v>
      </c>
      <c r="P1117" s="11">
        <f t="shared" si="6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56"/>
        <v>874</v>
      </c>
      <c r="F1118" s="4">
        <f t="shared" si="60"/>
        <v>89</v>
      </c>
      <c r="G1118" s="4">
        <f t="shared" si="57"/>
        <v>70</v>
      </c>
      <c r="H1118" s="4">
        <f t="shared" si="59"/>
        <v>3</v>
      </c>
      <c r="I1118" s="2">
        <f t="shared" si="58"/>
        <v>4.4776119402985072E-2</v>
      </c>
      <c r="O1118" s="3">
        <v>4</v>
      </c>
      <c r="P1118" s="11">
        <f t="shared" si="6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56"/>
        <v>9</v>
      </c>
      <c r="F1119" s="4">
        <f t="shared" si="60"/>
        <v>2</v>
      </c>
      <c r="G1119" s="4">
        <f t="shared" si="57"/>
        <v>0</v>
      </c>
      <c r="H1119" s="4">
        <f t="shared" si="59"/>
        <v>0</v>
      </c>
      <c r="I1119" s="2">
        <f t="shared" si="58"/>
        <v>0</v>
      </c>
      <c r="O1119" s="3">
        <v>0</v>
      </c>
      <c r="P1119" s="11">
        <f t="shared" si="6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56"/>
        <v>90</v>
      </c>
      <c r="F1120" s="4">
        <f t="shared" si="60"/>
        <v>27</v>
      </c>
      <c r="G1120" s="4">
        <f t="shared" si="57"/>
        <v>6</v>
      </c>
      <c r="H1120" s="4">
        <f t="shared" si="59"/>
        <v>1</v>
      </c>
      <c r="I1120" s="2">
        <f t="shared" si="58"/>
        <v>0.2</v>
      </c>
      <c r="O1120" s="3">
        <v>0</v>
      </c>
      <c r="P1120" s="11">
        <f t="shared" si="6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56"/>
        <v>147</v>
      </c>
      <c r="F1121" s="4">
        <f t="shared" si="60"/>
        <v>25</v>
      </c>
      <c r="G1121" s="4">
        <f t="shared" si="57"/>
        <v>2</v>
      </c>
      <c r="H1121" s="4">
        <f t="shared" si="59"/>
        <v>0</v>
      </c>
      <c r="I1121" s="2">
        <f t="shared" si="58"/>
        <v>0</v>
      </c>
      <c r="O1121" s="3">
        <v>0</v>
      </c>
      <c r="P1121" s="11">
        <f t="shared" si="6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56"/>
        <v>82</v>
      </c>
      <c r="F1122" s="4">
        <f t="shared" si="60"/>
        <v>2</v>
      </c>
      <c r="G1122" s="4">
        <f t="shared" si="57"/>
        <v>9</v>
      </c>
      <c r="H1122" s="4">
        <f t="shared" si="59"/>
        <v>1</v>
      </c>
      <c r="I1122" s="2">
        <f t="shared" si="58"/>
        <v>0.125</v>
      </c>
      <c r="O1122" s="3">
        <v>1</v>
      </c>
      <c r="P1122" s="11">
        <f t="shared" si="6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56"/>
        <v>49</v>
      </c>
      <c r="F1123" s="4">
        <f t="shared" si="60"/>
        <v>2</v>
      </c>
      <c r="G1123" s="4">
        <f t="shared" si="57"/>
        <v>2</v>
      </c>
      <c r="H1123" s="4">
        <f t="shared" si="59"/>
        <v>0</v>
      </c>
      <c r="I1123" s="2">
        <f t="shared" si="58"/>
        <v>0</v>
      </c>
      <c r="O1123" s="3">
        <v>0</v>
      </c>
      <c r="P1123" s="11">
        <f t="shared" si="6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56"/>
        <v>98</v>
      </c>
      <c r="F1124" s="4">
        <f t="shared" si="60"/>
        <v>8</v>
      </c>
      <c r="G1124" s="4">
        <f t="shared" si="57"/>
        <v>0</v>
      </c>
      <c r="H1124" s="4">
        <f t="shared" si="59"/>
        <v>0</v>
      </c>
      <c r="I1124" s="2">
        <f t="shared" si="58"/>
        <v>0</v>
      </c>
      <c r="O1124" s="3">
        <v>0</v>
      </c>
      <c r="P1124" s="11">
        <f t="shared" si="6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56"/>
        <v>98</v>
      </c>
      <c r="F1125" s="4">
        <f t="shared" si="60"/>
        <v>5</v>
      </c>
      <c r="G1125" s="4">
        <f t="shared" si="57"/>
        <v>4</v>
      </c>
      <c r="H1125" s="4">
        <f t="shared" si="59"/>
        <v>0</v>
      </c>
      <c r="I1125" s="2">
        <f t="shared" si="58"/>
        <v>0</v>
      </c>
      <c r="O1125" s="3">
        <v>0</v>
      </c>
      <c r="P1125" s="11">
        <f t="shared" si="6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56"/>
        <v>79</v>
      </c>
      <c r="F1126" s="4">
        <f t="shared" si="60"/>
        <v>5</v>
      </c>
      <c r="G1126" s="4">
        <f t="shared" si="57"/>
        <v>1</v>
      </c>
      <c r="H1126" s="4">
        <f t="shared" si="59"/>
        <v>0</v>
      </c>
      <c r="I1126" s="2">
        <f t="shared" si="58"/>
        <v>0</v>
      </c>
      <c r="O1126" s="3">
        <v>0</v>
      </c>
      <c r="P1126" s="11">
        <f t="shared" si="6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56"/>
        <v>86</v>
      </c>
      <c r="F1127" s="4">
        <f t="shared" si="60"/>
        <v>2</v>
      </c>
      <c r="G1127" s="4">
        <f t="shared" si="57"/>
        <v>2</v>
      </c>
      <c r="H1127" s="4">
        <f t="shared" si="59"/>
        <v>1</v>
      </c>
      <c r="I1127" s="2">
        <f t="shared" si="58"/>
        <v>1</v>
      </c>
      <c r="O1127" s="3">
        <v>0</v>
      </c>
      <c r="P1127" s="11">
        <f t="shared" si="6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56"/>
        <v>59</v>
      </c>
      <c r="F1128" s="4">
        <f t="shared" si="60"/>
        <v>9</v>
      </c>
      <c r="G1128" s="4">
        <f t="shared" si="57"/>
        <v>3</v>
      </c>
      <c r="H1128" s="4">
        <f t="shared" si="59"/>
        <v>0</v>
      </c>
      <c r="I1128" s="2">
        <f t="shared" si="58"/>
        <v>0</v>
      </c>
      <c r="O1128" s="3">
        <v>0</v>
      </c>
      <c r="P1128" s="11">
        <f t="shared" si="6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56"/>
        <v>46</v>
      </c>
      <c r="F1129" s="4">
        <f t="shared" si="60"/>
        <v>1</v>
      </c>
      <c r="G1129" s="4">
        <f t="shared" si="57"/>
        <v>3</v>
      </c>
      <c r="H1129" s="4">
        <f t="shared" si="59"/>
        <v>0</v>
      </c>
      <c r="I1129" s="2">
        <f t="shared" si="58"/>
        <v>0</v>
      </c>
      <c r="O1129" s="3">
        <v>0</v>
      </c>
      <c r="P1129" s="11">
        <f t="shared" si="6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56"/>
        <v>114</v>
      </c>
      <c r="F1130" s="4">
        <f t="shared" si="60"/>
        <v>9</v>
      </c>
      <c r="G1130" s="4">
        <f t="shared" si="57"/>
        <v>6</v>
      </c>
      <c r="H1130" s="4">
        <f t="shared" si="59"/>
        <v>0</v>
      </c>
      <c r="I1130" s="2">
        <f t="shared" si="58"/>
        <v>0</v>
      </c>
      <c r="O1130" s="3">
        <v>0</v>
      </c>
      <c r="P1130" s="11">
        <f t="shared" si="6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56"/>
        <v>12</v>
      </c>
      <c r="F1131" s="4">
        <f t="shared" si="60"/>
        <v>0</v>
      </c>
      <c r="G1131" s="4">
        <f t="shared" si="57"/>
        <v>2</v>
      </c>
      <c r="H1131" s="4">
        <f t="shared" si="59"/>
        <v>0</v>
      </c>
      <c r="I1131" s="2">
        <f t="shared" si="58"/>
        <v>0</v>
      </c>
      <c r="O1131" s="3">
        <v>0</v>
      </c>
      <c r="P1131" s="11">
        <f t="shared" si="6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56"/>
        <v>1169</v>
      </c>
      <c r="F1132" s="4">
        <f t="shared" si="60"/>
        <v>105</v>
      </c>
      <c r="G1132" s="4">
        <f t="shared" si="57"/>
        <v>99</v>
      </c>
      <c r="H1132" s="4">
        <f t="shared" si="59"/>
        <v>1</v>
      </c>
      <c r="I1132" s="2">
        <f t="shared" si="58"/>
        <v>1.020408163265306E-2</v>
      </c>
      <c r="O1132" s="3">
        <v>1</v>
      </c>
      <c r="P1132" s="11">
        <f t="shared" si="6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56"/>
        <v>18</v>
      </c>
      <c r="F1133" s="4">
        <f t="shared" si="60"/>
        <v>2</v>
      </c>
      <c r="G1133" s="4">
        <f t="shared" si="57"/>
        <v>0</v>
      </c>
      <c r="H1133" s="4">
        <f t="shared" si="59"/>
        <v>0</v>
      </c>
      <c r="I1133" s="2">
        <f t="shared" si="58"/>
        <v>0</v>
      </c>
      <c r="O1133" s="3">
        <v>0</v>
      </c>
      <c r="P1133" s="11">
        <f t="shared" si="6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56"/>
        <v>63</v>
      </c>
      <c r="F1134" s="4">
        <f t="shared" si="60"/>
        <v>16</v>
      </c>
      <c r="G1134" s="4">
        <f t="shared" si="57"/>
        <v>2</v>
      </c>
      <c r="H1134" s="4">
        <f t="shared" si="59"/>
        <v>0</v>
      </c>
      <c r="I1134" s="2">
        <f t="shared" si="58"/>
        <v>0</v>
      </c>
      <c r="O1134" s="3">
        <v>0</v>
      </c>
      <c r="P1134" s="11">
        <f t="shared" si="6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56"/>
        <v>155</v>
      </c>
      <c r="F1135" s="4">
        <f t="shared" si="60"/>
        <v>12</v>
      </c>
      <c r="G1135" s="4">
        <f t="shared" si="57"/>
        <v>3</v>
      </c>
      <c r="H1135" s="4">
        <f t="shared" si="59"/>
        <v>0</v>
      </c>
      <c r="I1135" s="2">
        <f t="shared" si="58"/>
        <v>0</v>
      </c>
      <c r="O1135" s="3">
        <v>0</v>
      </c>
      <c r="P1135" s="11">
        <f t="shared" si="6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56"/>
        <v>23</v>
      </c>
      <c r="F1136" s="4">
        <f t="shared" si="60"/>
        <v>0</v>
      </c>
      <c r="G1136" s="4">
        <f t="shared" si="57"/>
        <v>2</v>
      </c>
      <c r="H1136" s="4">
        <f t="shared" si="59"/>
        <v>0</v>
      </c>
      <c r="I1136" s="2">
        <f t="shared" si="58"/>
        <v>0</v>
      </c>
      <c r="O1136" s="3">
        <v>0</v>
      </c>
      <c r="P1136" s="11">
        <f t="shared" si="6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56"/>
        <v>69</v>
      </c>
      <c r="F1137" s="4">
        <f t="shared" si="60"/>
        <v>10</v>
      </c>
      <c r="G1137" s="4">
        <f t="shared" si="57"/>
        <v>5</v>
      </c>
      <c r="H1137" s="4">
        <f t="shared" si="59"/>
        <v>1</v>
      </c>
      <c r="I1137" s="2">
        <f t="shared" si="58"/>
        <v>0.25</v>
      </c>
      <c r="O1137" s="3">
        <v>0</v>
      </c>
      <c r="P1137" s="11">
        <f t="shared" si="6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56"/>
        <v>157</v>
      </c>
      <c r="F1138" s="4">
        <f t="shared" si="60"/>
        <v>11</v>
      </c>
      <c r="G1138" s="4">
        <f t="shared" si="57"/>
        <v>13</v>
      </c>
      <c r="H1138" s="4">
        <f t="shared" si="59"/>
        <v>1</v>
      </c>
      <c r="I1138" s="2">
        <f t="shared" si="58"/>
        <v>8.3333333333333329E-2</v>
      </c>
      <c r="O1138" s="3">
        <v>0</v>
      </c>
      <c r="P1138" s="11">
        <f t="shared" si="6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56"/>
        <v>163</v>
      </c>
      <c r="F1139" s="4">
        <f t="shared" si="60"/>
        <v>11</v>
      </c>
      <c r="G1139" s="4">
        <f t="shared" si="57"/>
        <v>7</v>
      </c>
      <c r="H1139" s="4">
        <f t="shared" si="59"/>
        <v>0</v>
      </c>
      <c r="I1139" s="2">
        <f t="shared" si="58"/>
        <v>0</v>
      </c>
      <c r="O1139" s="3">
        <v>0</v>
      </c>
      <c r="P1139" s="11">
        <f t="shared" si="6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56"/>
        <v>270</v>
      </c>
      <c r="F1140" s="4">
        <f t="shared" si="60"/>
        <v>26</v>
      </c>
      <c r="G1140" s="4">
        <f t="shared" si="57"/>
        <v>19</v>
      </c>
      <c r="H1140" s="4">
        <f t="shared" si="59"/>
        <v>2</v>
      </c>
      <c r="I1140" s="2">
        <f t="shared" si="58"/>
        <v>0.11764705882352941</v>
      </c>
      <c r="O1140" s="3">
        <v>0</v>
      </c>
      <c r="P1140" s="11">
        <f t="shared" si="6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56"/>
        <v>78</v>
      </c>
      <c r="F1141" s="4">
        <f t="shared" si="60"/>
        <v>13</v>
      </c>
      <c r="G1141" s="4">
        <f t="shared" si="57"/>
        <v>16</v>
      </c>
      <c r="H1141" s="4">
        <f t="shared" si="59"/>
        <v>2</v>
      </c>
      <c r="I1141" s="2">
        <f t="shared" si="58"/>
        <v>0.14285714285714285</v>
      </c>
      <c r="O1141" s="3">
        <v>1</v>
      </c>
      <c r="P1141" s="11">
        <f t="shared" si="6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56"/>
        <v>137</v>
      </c>
      <c r="F1142" s="4">
        <f t="shared" si="60"/>
        <v>7</v>
      </c>
      <c r="G1142" s="4">
        <f t="shared" si="57"/>
        <v>4</v>
      </c>
      <c r="H1142" s="4">
        <f t="shared" si="59"/>
        <v>0</v>
      </c>
      <c r="I1142" s="2">
        <f t="shared" si="58"/>
        <v>0</v>
      </c>
      <c r="O1142" s="3">
        <v>0</v>
      </c>
      <c r="P1142" s="11">
        <f t="shared" si="6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56"/>
        <v>488</v>
      </c>
      <c r="F1143" s="4">
        <f t="shared" si="60"/>
        <v>26</v>
      </c>
      <c r="G1143" s="4">
        <f t="shared" si="57"/>
        <v>21</v>
      </c>
      <c r="H1143" s="4">
        <f t="shared" si="59"/>
        <v>1</v>
      </c>
      <c r="I1143" s="2">
        <f t="shared" si="58"/>
        <v>0.05</v>
      </c>
      <c r="O1143" s="3">
        <v>0</v>
      </c>
      <c r="P1143" s="11">
        <f t="shared" si="6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56"/>
        <v>196</v>
      </c>
      <c r="F1144" s="4">
        <f t="shared" si="60"/>
        <v>17</v>
      </c>
      <c r="G1144" s="4">
        <f t="shared" si="57"/>
        <v>3</v>
      </c>
      <c r="H1144" s="4">
        <f t="shared" si="59"/>
        <v>0</v>
      </c>
      <c r="I1144" s="2">
        <f t="shared" si="58"/>
        <v>0</v>
      </c>
      <c r="O1144" s="3">
        <v>0</v>
      </c>
      <c r="P1144" s="11">
        <f t="shared" si="6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56"/>
        <v>78</v>
      </c>
      <c r="F1145" s="4">
        <f t="shared" si="60"/>
        <v>8</v>
      </c>
      <c r="G1145" s="4">
        <f t="shared" si="57"/>
        <v>3</v>
      </c>
      <c r="H1145" s="4">
        <f t="shared" si="59"/>
        <v>0</v>
      </c>
      <c r="I1145" s="2">
        <f t="shared" si="58"/>
        <v>0</v>
      </c>
      <c r="O1145" s="3">
        <v>0</v>
      </c>
      <c r="P1145" s="11">
        <f t="shared" si="6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62">SUM(C1146:D1146)</f>
        <v>50</v>
      </c>
      <c r="F1146" s="4">
        <f t="shared" si="60"/>
        <v>3</v>
      </c>
      <c r="G1146" s="4">
        <f t="shared" ref="G1146:G1209" si="63">C1146</f>
        <v>2</v>
      </c>
      <c r="H1146" s="4">
        <f t="shared" si="59"/>
        <v>0</v>
      </c>
      <c r="I1146" s="2">
        <f t="shared" si="58"/>
        <v>0</v>
      </c>
      <c r="O1146" s="3">
        <v>0</v>
      </c>
      <c r="P1146" s="11">
        <f t="shared" si="6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2"/>
        <v>123</v>
      </c>
      <c r="F1147" s="4">
        <f t="shared" si="60"/>
        <v>11</v>
      </c>
      <c r="G1147" s="4">
        <f t="shared" si="63"/>
        <v>6</v>
      </c>
      <c r="H1147" s="4">
        <f t="shared" si="59"/>
        <v>1</v>
      </c>
      <c r="I1147" s="2">
        <f t="shared" si="58"/>
        <v>0.2</v>
      </c>
      <c r="O1147" s="3">
        <v>0</v>
      </c>
      <c r="P1147" s="11">
        <f t="shared" si="6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2"/>
        <v>694</v>
      </c>
      <c r="F1148" s="4">
        <f t="shared" si="60"/>
        <v>69</v>
      </c>
      <c r="G1148" s="4">
        <f t="shared" si="63"/>
        <v>46</v>
      </c>
      <c r="H1148" s="4">
        <f t="shared" si="59"/>
        <v>5</v>
      </c>
      <c r="I1148" s="2">
        <f t="shared" si="58"/>
        <v>0.12195121951219512</v>
      </c>
      <c r="O1148" s="3">
        <v>1</v>
      </c>
      <c r="P1148" s="11">
        <f t="shared" si="6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2"/>
        <v>16</v>
      </c>
      <c r="F1149" s="4">
        <f t="shared" si="60"/>
        <v>0</v>
      </c>
      <c r="G1149" s="4">
        <f t="shared" si="63"/>
        <v>0</v>
      </c>
      <c r="H1149" s="4">
        <f t="shared" si="59"/>
        <v>0</v>
      </c>
      <c r="I1149" s="2">
        <f t="shared" si="58"/>
        <v>0</v>
      </c>
      <c r="O1149" s="3">
        <v>0</v>
      </c>
      <c r="P1149" s="11">
        <f t="shared" si="6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62"/>
        <v>42</v>
      </c>
      <c r="F1150" s="4">
        <f t="shared" si="60"/>
        <v>5</v>
      </c>
      <c r="G1150" s="4">
        <f t="shared" si="63"/>
        <v>4</v>
      </c>
      <c r="H1150" s="4">
        <f t="shared" si="59"/>
        <v>2</v>
      </c>
      <c r="I1150" s="2">
        <f t="shared" si="58"/>
        <v>1</v>
      </c>
      <c r="O1150" s="3">
        <v>0</v>
      </c>
      <c r="P1150" s="11">
        <f t="shared" si="6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62"/>
        <v>79</v>
      </c>
      <c r="F1151" s="4">
        <f t="shared" si="60"/>
        <v>2</v>
      </c>
      <c r="G1151" s="4">
        <f t="shared" si="63"/>
        <v>2</v>
      </c>
      <c r="H1151" s="4">
        <f t="shared" si="59"/>
        <v>0</v>
      </c>
      <c r="I1151" s="2">
        <f t="shared" si="58"/>
        <v>0</v>
      </c>
      <c r="O1151" s="3">
        <v>1</v>
      </c>
      <c r="P1151" s="11">
        <f t="shared" si="6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62"/>
        <v>108</v>
      </c>
      <c r="F1152" s="4">
        <f t="shared" si="60"/>
        <v>5</v>
      </c>
      <c r="G1152" s="4">
        <f t="shared" si="63"/>
        <v>2</v>
      </c>
      <c r="H1152" s="4">
        <f t="shared" si="59"/>
        <v>0</v>
      </c>
      <c r="I1152" s="2">
        <f t="shared" si="58"/>
        <v>0</v>
      </c>
      <c r="O1152" s="3">
        <v>0</v>
      </c>
      <c r="P1152" s="11">
        <f t="shared" si="6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62"/>
        <v>29</v>
      </c>
      <c r="F1153" s="4">
        <f t="shared" si="60"/>
        <v>1</v>
      </c>
      <c r="G1153" s="4">
        <f t="shared" si="63"/>
        <v>3</v>
      </c>
      <c r="H1153" s="4">
        <f t="shared" si="59"/>
        <v>1</v>
      </c>
      <c r="I1153" s="2">
        <f t="shared" si="58"/>
        <v>0.5</v>
      </c>
      <c r="O1153" s="3">
        <v>0</v>
      </c>
      <c r="P1153" s="11">
        <f t="shared" si="6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62"/>
        <v>13</v>
      </c>
      <c r="F1154" s="4">
        <f t="shared" si="60"/>
        <v>0</v>
      </c>
      <c r="G1154" s="4">
        <f t="shared" si="63"/>
        <v>0</v>
      </c>
      <c r="H1154" s="4">
        <f t="shared" si="59"/>
        <v>0</v>
      </c>
      <c r="I1154" s="2">
        <f t="shared" si="58"/>
        <v>0</v>
      </c>
      <c r="O1154" s="3">
        <v>0</v>
      </c>
      <c r="P1154" s="11">
        <f t="shared" si="6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62"/>
        <v>24</v>
      </c>
      <c r="F1155" s="4">
        <f t="shared" si="60"/>
        <v>1</v>
      </c>
      <c r="G1155" s="4">
        <f t="shared" si="63"/>
        <v>3</v>
      </c>
      <c r="H1155" s="4">
        <f t="shared" si="59"/>
        <v>1</v>
      </c>
      <c r="I1155" s="2">
        <f t="shared" ref="I1155:I1218" si="64">IFERROR((G1155-SUMIFS(G:G,A:A,A1155-1,B:B,B1155))/SUMIFS(G:G,A:A,A1155-1,B:B,B1155),0)</f>
        <v>0.5</v>
      </c>
      <c r="O1155" s="3">
        <v>0</v>
      </c>
      <c r="P1155" s="11">
        <f t="shared" si="6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62"/>
        <v>414</v>
      </c>
      <c r="F1156" s="4">
        <f t="shared" si="60"/>
        <v>15</v>
      </c>
      <c r="G1156" s="4">
        <f t="shared" si="63"/>
        <v>52</v>
      </c>
      <c r="H1156" s="4">
        <f t="shared" si="59"/>
        <v>2</v>
      </c>
      <c r="I1156" s="2">
        <f t="shared" si="64"/>
        <v>0.04</v>
      </c>
      <c r="O1156" s="3">
        <v>0</v>
      </c>
      <c r="P1156" s="11">
        <f t="shared" si="6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62"/>
        <v>110</v>
      </c>
      <c r="F1157" s="4">
        <f t="shared" si="60"/>
        <v>10</v>
      </c>
      <c r="G1157" s="4">
        <f t="shared" si="63"/>
        <v>0</v>
      </c>
      <c r="H1157" s="4">
        <f t="shared" ref="H1157:H1220" si="65">G1157-SUMIFS(G:G,A:A,A1157-1,B:B,B1157)</f>
        <v>0</v>
      </c>
      <c r="I1157" s="2">
        <f t="shared" si="64"/>
        <v>0</v>
      </c>
      <c r="O1157" s="3">
        <v>0</v>
      </c>
      <c r="P1157" s="11">
        <f t="shared" si="6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62"/>
        <v>168</v>
      </c>
      <c r="F1158" s="4">
        <f t="shared" si="60"/>
        <v>18</v>
      </c>
      <c r="G1158" s="4">
        <f t="shared" si="63"/>
        <v>5</v>
      </c>
      <c r="H1158" s="4">
        <f t="shared" si="65"/>
        <v>2</v>
      </c>
      <c r="I1158" s="2">
        <f t="shared" si="64"/>
        <v>0.66666666666666663</v>
      </c>
      <c r="O1158" s="3">
        <v>0</v>
      </c>
      <c r="P1158" s="11">
        <f t="shared" si="6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62"/>
        <v>440</v>
      </c>
      <c r="F1159" s="4">
        <f t="shared" si="60"/>
        <v>33</v>
      </c>
      <c r="G1159" s="4">
        <f t="shared" si="63"/>
        <v>51</v>
      </c>
      <c r="H1159" s="4">
        <f t="shared" si="65"/>
        <v>0</v>
      </c>
      <c r="I1159" s="2">
        <f t="shared" si="64"/>
        <v>0</v>
      </c>
      <c r="O1159" s="3">
        <v>0</v>
      </c>
      <c r="P1159" s="11">
        <f t="shared" si="6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62"/>
        <v>1392</v>
      </c>
      <c r="F1160" s="4">
        <f t="shared" si="60"/>
        <v>88</v>
      </c>
      <c r="G1160" s="4">
        <f t="shared" si="63"/>
        <v>140</v>
      </c>
      <c r="H1160" s="4">
        <f t="shared" si="65"/>
        <v>13</v>
      </c>
      <c r="I1160" s="2">
        <f t="shared" si="64"/>
        <v>0.10236220472440945</v>
      </c>
      <c r="O1160" s="3">
        <v>3</v>
      </c>
      <c r="P1160" s="11">
        <f t="shared" si="6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62"/>
        <v>64</v>
      </c>
      <c r="F1161" s="4">
        <f t="shared" si="60"/>
        <v>1</v>
      </c>
      <c r="G1161" s="4">
        <f t="shared" si="63"/>
        <v>3</v>
      </c>
      <c r="H1161" s="4">
        <f t="shared" si="65"/>
        <v>0</v>
      </c>
      <c r="I1161" s="2">
        <f t="shared" si="64"/>
        <v>0</v>
      </c>
      <c r="O1161" s="3">
        <v>0</v>
      </c>
      <c r="P1161" s="11">
        <f t="shared" si="6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62"/>
        <v>32</v>
      </c>
      <c r="F1162" s="4">
        <f t="shared" si="60"/>
        <v>3</v>
      </c>
      <c r="G1162" s="4">
        <f t="shared" si="63"/>
        <v>2</v>
      </c>
      <c r="H1162" s="4">
        <f t="shared" si="65"/>
        <v>0</v>
      </c>
      <c r="I1162" s="2">
        <f t="shared" si="64"/>
        <v>0</v>
      </c>
      <c r="O1162" s="3">
        <v>0</v>
      </c>
      <c r="P1162" s="11">
        <f t="shared" si="6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62"/>
        <v>301</v>
      </c>
      <c r="F1163" s="4">
        <f t="shared" si="60"/>
        <v>29</v>
      </c>
      <c r="G1163" s="4">
        <f t="shared" si="63"/>
        <v>13</v>
      </c>
      <c r="H1163" s="4">
        <f t="shared" si="65"/>
        <v>0</v>
      </c>
      <c r="I1163" s="2">
        <f t="shared" si="64"/>
        <v>0</v>
      </c>
      <c r="O1163" s="3">
        <v>0</v>
      </c>
      <c r="P1163" s="11">
        <f t="shared" si="6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62"/>
        <v>3865</v>
      </c>
      <c r="F1164" s="4">
        <f t="shared" si="60"/>
        <v>274</v>
      </c>
      <c r="G1164" s="4">
        <f t="shared" si="63"/>
        <v>689</v>
      </c>
      <c r="H1164" s="4">
        <f t="shared" si="65"/>
        <v>49</v>
      </c>
      <c r="I1164" s="2">
        <f t="shared" si="64"/>
        <v>7.6562500000000006E-2</v>
      </c>
      <c r="O1164" s="3">
        <v>8</v>
      </c>
      <c r="P1164" s="11">
        <f t="shared" si="6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62"/>
        <v>120</v>
      </c>
      <c r="F1165" s="4">
        <f t="shared" si="60"/>
        <v>20</v>
      </c>
      <c r="G1165" s="4">
        <f t="shared" si="63"/>
        <v>3</v>
      </c>
      <c r="H1165" s="4">
        <f t="shared" si="65"/>
        <v>0</v>
      </c>
      <c r="I1165" s="2">
        <f t="shared" si="64"/>
        <v>0</v>
      </c>
      <c r="O1165" s="3">
        <v>0</v>
      </c>
      <c r="P1165" s="11">
        <f t="shared" si="6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62"/>
        <v>55</v>
      </c>
      <c r="F1166" s="4">
        <f t="shared" si="60"/>
        <v>7</v>
      </c>
      <c r="G1166" s="4">
        <f t="shared" si="63"/>
        <v>1</v>
      </c>
      <c r="H1166" s="4">
        <f t="shared" si="65"/>
        <v>1</v>
      </c>
      <c r="I1166" s="2">
        <f t="shared" si="64"/>
        <v>0</v>
      </c>
      <c r="O1166" s="3">
        <v>0</v>
      </c>
      <c r="P1166" s="11">
        <f t="shared" si="6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62"/>
        <v>214</v>
      </c>
      <c r="F1167" s="4">
        <f t="shared" si="60"/>
        <v>8</v>
      </c>
      <c r="G1167" s="4">
        <f t="shared" si="63"/>
        <v>18</v>
      </c>
      <c r="H1167" s="4">
        <f t="shared" si="65"/>
        <v>0</v>
      </c>
      <c r="I1167" s="2">
        <f t="shared" si="64"/>
        <v>0</v>
      </c>
      <c r="O1167" s="3">
        <v>1</v>
      </c>
      <c r="P1167" s="11">
        <f t="shared" si="6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62"/>
        <v>1365</v>
      </c>
      <c r="F1168" s="4">
        <f t="shared" si="60"/>
        <v>100</v>
      </c>
      <c r="G1168" s="4">
        <f t="shared" si="63"/>
        <v>301</v>
      </c>
      <c r="H1168" s="4">
        <f t="shared" si="65"/>
        <v>18</v>
      </c>
      <c r="I1168" s="2">
        <f t="shared" si="64"/>
        <v>6.3604240282685506E-2</v>
      </c>
      <c r="O1168" s="3">
        <v>10</v>
      </c>
      <c r="P1168" s="11">
        <f t="shared" si="6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62"/>
        <v>269</v>
      </c>
      <c r="F1169" s="4">
        <f t="shared" si="60"/>
        <v>37</v>
      </c>
      <c r="G1169" s="4">
        <f t="shared" si="63"/>
        <v>31</v>
      </c>
      <c r="H1169" s="4">
        <f t="shared" si="65"/>
        <v>3</v>
      </c>
      <c r="I1169" s="2">
        <f t="shared" si="64"/>
        <v>0.10714285714285714</v>
      </c>
      <c r="O1169" s="3">
        <v>0</v>
      </c>
      <c r="P1169" s="11">
        <f t="shared" si="6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62"/>
        <v>44</v>
      </c>
      <c r="F1170" s="4">
        <f t="shared" si="60"/>
        <v>2</v>
      </c>
      <c r="G1170" s="4">
        <f t="shared" si="63"/>
        <v>7</v>
      </c>
      <c r="H1170" s="4">
        <f t="shared" si="65"/>
        <v>0</v>
      </c>
      <c r="I1170" s="2">
        <f t="shared" si="64"/>
        <v>0</v>
      </c>
      <c r="O1170" s="3">
        <v>1</v>
      </c>
      <c r="P1170" s="11">
        <f t="shared" si="6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62"/>
        <v>31</v>
      </c>
      <c r="F1171" s="4">
        <f t="shared" si="60"/>
        <v>0</v>
      </c>
      <c r="G1171" s="4">
        <f t="shared" si="63"/>
        <v>1</v>
      </c>
      <c r="H1171" s="4">
        <f t="shared" si="65"/>
        <v>0</v>
      </c>
      <c r="I1171" s="2">
        <f t="shared" si="64"/>
        <v>0</v>
      </c>
      <c r="O1171" s="3">
        <v>0</v>
      </c>
      <c r="P1171" s="11">
        <f t="shared" si="6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62"/>
        <v>33</v>
      </c>
      <c r="F1172" s="4">
        <f t="shared" si="60"/>
        <v>2</v>
      </c>
      <c r="G1172" s="4">
        <f t="shared" si="63"/>
        <v>1</v>
      </c>
      <c r="H1172" s="4">
        <f t="shared" si="65"/>
        <v>0</v>
      </c>
      <c r="I1172" s="2">
        <f t="shared" si="64"/>
        <v>0</v>
      </c>
      <c r="O1172" s="3">
        <v>0</v>
      </c>
      <c r="P1172" s="11">
        <f t="shared" si="6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62"/>
        <v>22</v>
      </c>
      <c r="F1173" s="4">
        <f t="shared" si="60"/>
        <v>22</v>
      </c>
      <c r="G1173" s="4">
        <f t="shared" si="63"/>
        <v>0</v>
      </c>
      <c r="H1173" s="4">
        <f t="shared" si="65"/>
        <v>0</v>
      </c>
      <c r="I1173" s="2">
        <f t="shared" si="64"/>
        <v>0</v>
      </c>
      <c r="O1173" s="3">
        <v>0</v>
      </c>
      <c r="P1173" s="11">
        <f t="shared" si="6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62"/>
        <v>120</v>
      </c>
      <c r="F1174" s="4">
        <f t="shared" si="60"/>
        <v>7</v>
      </c>
      <c r="G1174" s="4">
        <f t="shared" si="63"/>
        <v>1</v>
      </c>
      <c r="H1174" s="4">
        <f t="shared" si="65"/>
        <v>0</v>
      </c>
      <c r="I1174" s="2">
        <f t="shared" si="64"/>
        <v>0</v>
      </c>
      <c r="O1174" s="3">
        <v>0</v>
      </c>
      <c r="P1174" s="11">
        <f t="shared" si="6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62"/>
        <v>326</v>
      </c>
      <c r="F1175" s="4">
        <f t="shared" si="60"/>
        <v>6</v>
      </c>
      <c r="G1175" s="4">
        <f t="shared" si="63"/>
        <v>22</v>
      </c>
      <c r="H1175" s="4">
        <f t="shared" si="65"/>
        <v>2</v>
      </c>
      <c r="I1175" s="2">
        <f t="shared" si="64"/>
        <v>0.1</v>
      </c>
      <c r="O1175" s="3">
        <v>0</v>
      </c>
      <c r="P1175" s="11">
        <f t="shared" si="6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62"/>
        <v>39</v>
      </c>
      <c r="F1176" s="4">
        <f t="shared" si="60"/>
        <v>3</v>
      </c>
      <c r="G1176" s="4">
        <f t="shared" si="63"/>
        <v>2</v>
      </c>
      <c r="H1176" s="4">
        <f t="shared" si="65"/>
        <v>0</v>
      </c>
      <c r="I1176" s="2">
        <f t="shared" si="64"/>
        <v>0</v>
      </c>
      <c r="O1176" s="3">
        <v>0</v>
      </c>
      <c r="P1176" s="11">
        <f t="shared" si="6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62"/>
        <v>78</v>
      </c>
      <c r="F1177" s="4">
        <f t="shared" si="60"/>
        <v>5</v>
      </c>
      <c r="G1177" s="4">
        <f t="shared" si="63"/>
        <v>1</v>
      </c>
      <c r="H1177" s="4">
        <f t="shared" si="65"/>
        <v>0</v>
      </c>
      <c r="I1177" s="2">
        <f t="shared" si="64"/>
        <v>0</v>
      </c>
      <c r="O1177" s="3">
        <v>0</v>
      </c>
      <c r="P1177" s="11">
        <f t="shared" si="6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62"/>
        <v>106</v>
      </c>
      <c r="F1178" s="4">
        <f t="shared" ref="F1178:F1241" si="66">E1178-SUMIFS(E:E,A:A,A1178-1,B:B,B1178)</f>
        <v>2</v>
      </c>
      <c r="G1178" s="4">
        <f t="shared" si="63"/>
        <v>2</v>
      </c>
      <c r="H1178" s="4">
        <f t="shared" si="65"/>
        <v>0</v>
      </c>
      <c r="I1178" s="2">
        <f t="shared" si="64"/>
        <v>0</v>
      </c>
      <c r="O1178" s="3">
        <v>0</v>
      </c>
      <c r="P1178" s="11">
        <f t="shared" si="6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62"/>
        <v>1937</v>
      </c>
      <c r="F1179" s="4">
        <f t="shared" si="66"/>
        <v>148</v>
      </c>
      <c r="G1179" s="4">
        <f t="shared" si="63"/>
        <v>239</v>
      </c>
      <c r="H1179" s="4">
        <f t="shared" si="65"/>
        <v>18</v>
      </c>
      <c r="I1179" s="2">
        <f t="shared" si="64"/>
        <v>8.1447963800904979E-2</v>
      </c>
      <c r="O1179" s="3">
        <v>2</v>
      </c>
      <c r="P1179" s="11">
        <f t="shared" si="6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62"/>
        <v>966</v>
      </c>
      <c r="F1180" s="4">
        <f t="shared" si="66"/>
        <v>89</v>
      </c>
      <c r="G1180" s="4">
        <f t="shared" si="63"/>
        <v>82</v>
      </c>
      <c r="H1180" s="4">
        <f t="shared" si="65"/>
        <v>11</v>
      </c>
      <c r="I1180" s="2">
        <f t="shared" si="64"/>
        <v>0.15492957746478872</v>
      </c>
      <c r="O1180" s="3">
        <v>0</v>
      </c>
      <c r="P1180" s="11">
        <f t="shared" ref="P1180:P1243" si="6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62"/>
        <v>6429</v>
      </c>
      <c r="F1181" s="4">
        <f t="shared" si="66"/>
        <v>593</v>
      </c>
      <c r="G1181" s="4">
        <f t="shared" si="63"/>
        <v>63</v>
      </c>
      <c r="H1181" s="4">
        <f t="shared" si="65"/>
        <v>9</v>
      </c>
      <c r="I1181" s="2">
        <f t="shared" si="64"/>
        <v>0.16666666666666666</v>
      </c>
      <c r="O1181" s="3">
        <v>0</v>
      </c>
      <c r="P1181" s="11">
        <f t="shared" si="6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62"/>
        <v>6369</v>
      </c>
      <c r="F1182" s="4">
        <f t="shared" si="66"/>
        <v>724</v>
      </c>
      <c r="G1182" s="4">
        <f t="shared" si="63"/>
        <v>218</v>
      </c>
      <c r="H1182" s="4">
        <f t="shared" si="65"/>
        <v>31</v>
      </c>
      <c r="I1182" s="2">
        <f t="shared" si="64"/>
        <v>0.16577540106951871</v>
      </c>
      <c r="O1182" s="3">
        <v>1</v>
      </c>
      <c r="P1182" s="11">
        <f t="shared" si="6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62"/>
        <v>227</v>
      </c>
      <c r="F1183" s="4">
        <f t="shared" si="66"/>
        <v>14</v>
      </c>
      <c r="G1183" s="4">
        <f t="shared" si="63"/>
        <v>10</v>
      </c>
      <c r="H1183" s="4">
        <f t="shared" si="65"/>
        <v>0</v>
      </c>
      <c r="I1183" s="2">
        <f t="shared" si="64"/>
        <v>0</v>
      </c>
      <c r="O1183" s="3">
        <v>0</v>
      </c>
      <c r="P1183" s="11">
        <f t="shared" si="6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62"/>
        <v>149</v>
      </c>
      <c r="F1184" s="4">
        <f t="shared" si="66"/>
        <v>21</v>
      </c>
      <c r="G1184" s="4">
        <f t="shared" si="63"/>
        <v>8</v>
      </c>
      <c r="H1184" s="4">
        <f t="shared" si="65"/>
        <v>0</v>
      </c>
      <c r="I1184" s="2">
        <f t="shared" si="64"/>
        <v>0</v>
      </c>
      <c r="O1184" s="3">
        <v>0</v>
      </c>
      <c r="P1184" s="11">
        <f t="shared" si="6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62"/>
        <v>56</v>
      </c>
      <c r="F1185" s="4">
        <f t="shared" si="66"/>
        <v>5</v>
      </c>
      <c r="G1185" s="4">
        <f t="shared" si="63"/>
        <v>4</v>
      </c>
      <c r="H1185" s="4">
        <f t="shared" si="65"/>
        <v>0</v>
      </c>
      <c r="I1185" s="2">
        <f t="shared" si="64"/>
        <v>0</v>
      </c>
      <c r="O1185" s="3">
        <v>0</v>
      </c>
      <c r="P1185" s="11">
        <f t="shared" si="6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62"/>
        <v>26</v>
      </c>
      <c r="F1186" s="4">
        <f t="shared" si="66"/>
        <v>2</v>
      </c>
      <c r="G1186" s="4">
        <f t="shared" si="63"/>
        <v>3</v>
      </c>
      <c r="H1186" s="4">
        <f t="shared" si="65"/>
        <v>1</v>
      </c>
      <c r="I1186" s="2">
        <f t="shared" si="64"/>
        <v>0.5</v>
      </c>
      <c r="O1186" s="3">
        <v>0</v>
      </c>
      <c r="P1186" s="11">
        <f t="shared" si="6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62"/>
        <v>318</v>
      </c>
      <c r="F1187" s="4">
        <f t="shared" si="66"/>
        <v>25</v>
      </c>
      <c r="G1187" s="4">
        <f t="shared" si="63"/>
        <v>36</v>
      </c>
      <c r="H1187" s="4">
        <f t="shared" si="65"/>
        <v>2</v>
      </c>
      <c r="I1187" s="2">
        <f t="shared" si="64"/>
        <v>5.8823529411764705E-2</v>
      </c>
      <c r="O1187" s="3">
        <v>1</v>
      </c>
      <c r="P1187" s="11">
        <f t="shared" si="6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62"/>
        <v>229</v>
      </c>
      <c r="F1188" s="4">
        <f t="shared" si="66"/>
        <v>1</v>
      </c>
      <c r="G1188" s="4">
        <f t="shared" si="63"/>
        <v>21</v>
      </c>
      <c r="H1188" s="4">
        <f t="shared" si="65"/>
        <v>0</v>
      </c>
      <c r="I1188" s="2">
        <f t="shared" si="64"/>
        <v>0</v>
      </c>
      <c r="O1188" s="3">
        <v>0</v>
      </c>
      <c r="P1188" s="11">
        <f t="shared" si="6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62"/>
        <v>89</v>
      </c>
      <c r="F1189" s="4">
        <f t="shared" si="66"/>
        <v>6</v>
      </c>
      <c r="G1189" s="4">
        <f t="shared" si="63"/>
        <v>5</v>
      </c>
      <c r="H1189" s="4">
        <f t="shared" si="65"/>
        <v>0</v>
      </c>
      <c r="I1189" s="2">
        <f t="shared" si="64"/>
        <v>0</v>
      </c>
      <c r="O1189" s="3">
        <v>0</v>
      </c>
      <c r="P1189" s="11">
        <f t="shared" si="6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62"/>
        <v>76</v>
      </c>
      <c r="F1190" s="4">
        <f t="shared" si="66"/>
        <v>5</v>
      </c>
      <c r="G1190" s="4">
        <f t="shared" si="63"/>
        <v>6</v>
      </c>
      <c r="H1190" s="4">
        <f t="shared" si="65"/>
        <v>2</v>
      </c>
      <c r="I1190" s="2">
        <f t="shared" si="64"/>
        <v>0.5</v>
      </c>
      <c r="O1190" s="3">
        <v>0</v>
      </c>
      <c r="P1190" s="11">
        <f t="shared" si="6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62"/>
        <v>127</v>
      </c>
      <c r="F1191" s="4">
        <f t="shared" si="66"/>
        <v>7</v>
      </c>
      <c r="G1191" s="4">
        <f t="shared" si="63"/>
        <v>7</v>
      </c>
      <c r="H1191" s="4">
        <f t="shared" si="65"/>
        <v>1</v>
      </c>
      <c r="I1191" s="2">
        <f t="shared" si="64"/>
        <v>0.16666666666666666</v>
      </c>
      <c r="O1191" s="3">
        <v>0</v>
      </c>
      <c r="P1191" s="11">
        <f t="shared" si="6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62"/>
        <v>81</v>
      </c>
      <c r="F1192" s="4">
        <f t="shared" si="66"/>
        <v>4</v>
      </c>
      <c r="G1192" s="4">
        <f t="shared" si="63"/>
        <v>3</v>
      </c>
      <c r="H1192" s="4">
        <f t="shared" si="65"/>
        <v>0</v>
      </c>
      <c r="I1192" s="2">
        <f t="shared" si="64"/>
        <v>0</v>
      </c>
      <c r="O1192" s="3">
        <v>0</v>
      </c>
      <c r="P1192" s="11">
        <f t="shared" si="6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62"/>
        <v>273</v>
      </c>
      <c r="F1193" s="4">
        <f t="shared" si="66"/>
        <v>22</v>
      </c>
      <c r="G1193" s="4">
        <f t="shared" si="63"/>
        <v>13</v>
      </c>
      <c r="H1193" s="4">
        <f t="shared" si="65"/>
        <v>1</v>
      </c>
      <c r="I1193" s="2">
        <f t="shared" si="64"/>
        <v>8.3333333333333329E-2</v>
      </c>
      <c r="O1193" s="3">
        <v>0</v>
      </c>
      <c r="P1193" s="11">
        <f t="shared" si="6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62"/>
        <v>72</v>
      </c>
      <c r="F1194" s="4">
        <f t="shared" si="66"/>
        <v>8</v>
      </c>
      <c r="G1194" s="4">
        <f t="shared" si="63"/>
        <v>6</v>
      </c>
      <c r="H1194" s="4">
        <f t="shared" si="65"/>
        <v>0</v>
      </c>
      <c r="I1194" s="2">
        <f t="shared" si="64"/>
        <v>0</v>
      </c>
      <c r="O1194" s="3">
        <v>0</v>
      </c>
      <c r="P1194" s="11">
        <f t="shared" si="6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62"/>
        <v>57</v>
      </c>
      <c r="F1195" s="4">
        <f t="shared" si="66"/>
        <v>2</v>
      </c>
      <c r="G1195" s="4">
        <f t="shared" si="63"/>
        <v>2</v>
      </c>
      <c r="H1195" s="4">
        <f t="shared" si="65"/>
        <v>0</v>
      </c>
      <c r="I1195" s="2">
        <f t="shared" si="64"/>
        <v>0</v>
      </c>
      <c r="O1195" s="3">
        <v>0</v>
      </c>
      <c r="P1195" s="11">
        <f t="shared" si="6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62"/>
        <v>55</v>
      </c>
      <c r="F1196" s="4">
        <f t="shared" si="66"/>
        <v>7</v>
      </c>
      <c r="G1196" s="4">
        <f t="shared" si="63"/>
        <v>1</v>
      </c>
      <c r="H1196" s="4">
        <f t="shared" si="65"/>
        <v>0</v>
      </c>
      <c r="I1196" s="2">
        <f t="shared" si="64"/>
        <v>0</v>
      </c>
      <c r="O1196" s="3">
        <v>0</v>
      </c>
      <c r="P1196" s="11">
        <f t="shared" si="6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62"/>
        <v>68</v>
      </c>
      <c r="F1197" s="4">
        <f t="shared" si="66"/>
        <v>5</v>
      </c>
      <c r="G1197" s="4">
        <f t="shared" si="63"/>
        <v>1</v>
      </c>
      <c r="H1197" s="4">
        <f t="shared" si="65"/>
        <v>0</v>
      </c>
      <c r="I1197" s="2">
        <f t="shared" si="64"/>
        <v>0</v>
      </c>
      <c r="O1197" s="3">
        <v>0</v>
      </c>
      <c r="P1197" s="11">
        <f t="shared" si="6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62"/>
        <v>208</v>
      </c>
      <c r="F1198" s="4">
        <f t="shared" si="66"/>
        <v>15</v>
      </c>
      <c r="G1198" s="4">
        <f t="shared" si="63"/>
        <v>5</v>
      </c>
      <c r="H1198" s="4">
        <f t="shared" si="65"/>
        <v>1</v>
      </c>
      <c r="I1198" s="2">
        <f t="shared" si="64"/>
        <v>0.25</v>
      </c>
      <c r="O1198" s="3">
        <v>0</v>
      </c>
      <c r="P1198" s="11">
        <f t="shared" si="6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62"/>
        <v>36</v>
      </c>
      <c r="F1199" s="4">
        <f t="shared" si="66"/>
        <v>1</v>
      </c>
      <c r="G1199" s="4">
        <f t="shared" si="63"/>
        <v>0</v>
      </c>
      <c r="H1199" s="4">
        <f t="shared" si="65"/>
        <v>0</v>
      </c>
      <c r="I1199" s="2">
        <f t="shared" si="64"/>
        <v>0</v>
      </c>
      <c r="O1199" s="3">
        <v>0</v>
      </c>
      <c r="P1199" s="11">
        <f t="shared" si="6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62"/>
        <v>450</v>
      </c>
      <c r="F1200" s="4">
        <f t="shared" si="66"/>
        <v>55</v>
      </c>
      <c r="G1200" s="4">
        <f t="shared" si="63"/>
        <v>26</v>
      </c>
      <c r="H1200" s="4">
        <f t="shared" si="65"/>
        <v>3</v>
      </c>
      <c r="I1200" s="2">
        <f t="shared" si="64"/>
        <v>0.13043478260869565</v>
      </c>
      <c r="O1200" s="3">
        <v>0</v>
      </c>
      <c r="P1200" s="11">
        <f t="shared" si="6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62"/>
        <v>6520</v>
      </c>
      <c r="F1201" s="4">
        <f t="shared" si="66"/>
        <v>334</v>
      </c>
      <c r="G1201" s="4">
        <f t="shared" si="63"/>
        <v>801</v>
      </c>
      <c r="H1201" s="4">
        <f t="shared" si="65"/>
        <v>60</v>
      </c>
      <c r="I1201" s="2">
        <f t="shared" si="64"/>
        <v>8.0971659919028341E-2</v>
      </c>
      <c r="O1201" s="3">
        <v>6</v>
      </c>
      <c r="P1201" s="11">
        <f t="shared" si="6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62"/>
        <v>48</v>
      </c>
      <c r="F1202" s="4">
        <f t="shared" si="66"/>
        <v>1</v>
      </c>
      <c r="G1202" s="4">
        <f t="shared" si="63"/>
        <v>0</v>
      </c>
      <c r="H1202" s="4">
        <f t="shared" si="65"/>
        <v>0</v>
      </c>
      <c r="I1202" s="2">
        <f t="shared" si="64"/>
        <v>0</v>
      </c>
      <c r="O1202" s="3">
        <v>0</v>
      </c>
      <c r="P1202" s="11">
        <f t="shared" si="6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62"/>
        <v>112</v>
      </c>
      <c r="F1203" s="4">
        <f t="shared" si="66"/>
        <v>15</v>
      </c>
      <c r="G1203" s="4">
        <f t="shared" si="63"/>
        <v>7</v>
      </c>
      <c r="H1203" s="4">
        <f t="shared" si="65"/>
        <v>2</v>
      </c>
      <c r="I1203" s="2">
        <f t="shared" si="64"/>
        <v>0.4</v>
      </c>
      <c r="O1203" s="3">
        <v>0</v>
      </c>
      <c r="P1203" s="11">
        <f t="shared" si="6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62"/>
        <v>209</v>
      </c>
      <c r="F1204" s="4">
        <f t="shared" si="66"/>
        <v>14</v>
      </c>
      <c r="G1204" s="4">
        <f t="shared" si="63"/>
        <v>23</v>
      </c>
      <c r="H1204" s="4">
        <f t="shared" si="65"/>
        <v>1</v>
      </c>
      <c r="I1204" s="2">
        <f t="shared" si="64"/>
        <v>4.5454545454545456E-2</v>
      </c>
      <c r="O1204" s="3">
        <v>0</v>
      </c>
      <c r="P1204" s="11">
        <f t="shared" si="6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62"/>
        <v>122</v>
      </c>
      <c r="F1205" s="4">
        <f t="shared" si="66"/>
        <v>11</v>
      </c>
      <c r="G1205" s="4">
        <f t="shared" si="63"/>
        <v>9</v>
      </c>
      <c r="H1205" s="4">
        <f t="shared" si="65"/>
        <v>2</v>
      </c>
      <c r="I1205" s="2">
        <f t="shared" si="64"/>
        <v>0.2857142857142857</v>
      </c>
      <c r="O1205" s="3">
        <v>0</v>
      </c>
      <c r="P1205" s="11">
        <f t="shared" si="6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62"/>
        <v>189</v>
      </c>
      <c r="F1206" s="4">
        <f t="shared" si="66"/>
        <v>-1</v>
      </c>
      <c r="G1206" s="4">
        <f t="shared" si="63"/>
        <v>20</v>
      </c>
      <c r="H1206" s="4">
        <f t="shared" si="65"/>
        <v>2</v>
      </c>
      <c r="I1206" s="2">
        <f t="shared" si="64"/>
        <v>0.1111111111111111</v>
      </c>
      <c r="O1206" s="3">
        <v>0</v>
      </c>
      <c r="P1206" s="11">
        <f t="shared" si="6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62"/>
        <v>69</v>
      </c>
      <c r="F1207" s="4">
        <f t="shared" si="66"/>
        <v>6</v>
      </c>
      <c r="G1207" s="4">
        <f t="shared" si="63"/>
        <v>2</v>
      </c>
      <c r="H1207" s="4">
        <f t="shared" si="65"/>
        <v>1</v>
      </c>
      <c r="I1207" s="2">
        <f t="shared" si="64"/>
        <v>1</v>
      </c>
      <c r="O1207" s="3">
        <v>0</v>
      </c>
      <c r="P1207" s="11">
        <f t="shared" si="6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62"/>
        <v>127</v>
      </c>
      <c r="F1208" s="4">
        <f t="shared" si="66"/>
        <v>2</v>
      </c>
      <c r="G1208" s="4">
        <f t="shared" si="63"/>
        <v>12</v>
      </c>
      <c r="H1208" s="4">
        <f t="shared" si="65"/>
        <v>0</v>
      </c>
      <c r="I1208" s="2">
        <f t="shared" si="64"/>
        <v>0</v>
      </c>
      <c r="O1208" s="3">
        <v>1</v>
      </c>
      <c r="P1208" s="11">
        <f t="shared" si="6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62"/>
        <v>198</v>
      </c>
      <c r="F1209" s="4">
        <f t="shared" si="66"/>
        <v>12</v>
      </c>
      <c r="G1209" s="4">
        <f t="shared" si="63"/>
        <v>11</v>
      </c>
      <c r="H1209" s="4">
        <f t="shared" si="65"/>
        <v>3</v>
      </c>
      <c r="I1209" s="2">
        <f t="shared" si="64"/>
        <v>0.375</v>
      </c>
      <c r="O1209" s="3">
        <v>0</v>
      </c>
      <c r="P1209" s="11">
        <f t="shared" si="6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68">SUM(C1210:D1210)</f>
        <v>81</v>
      </c>
      <c r="F1210" s="4">
        <f t="shared" si="66"/>
        <v>-4</v>
      </c>
      <c r="G1210" s="4">
        <f t="shared" ref="G1210:G1273" si="69">C1210</f>
        <v>3</v>
      </c>
      <c r="H1210" s="4">
        <f t="shared" si="65"/>
        <v>0</v>
      </c>
      <c r="I1210" s="2">
        <f t="shared" si="64"/>
        <v>0</v>
      </c>
      <c r="O1210" s="3">
        <v>0</v>
      </c>
      <c r="P1210" s="11">
        <f t="shared" si="6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68"/>
        <v>51</v>
      </c>
      <c r="F1211" s="4">
        <f t="shared" si="66"/>
        <v>3</v>
      </c>
      <c r="G1211" s="4">
        <f t="shared" si="69"/>
        <v>3</v>
      </c>
      <c r="H1211" s="4">
        <f t="shared" si="65"/>
        <v>0</v>
      </c>
      <c r="I1211" s="2">
        <f t="shared" si="64"/>
        <v>0</v>
      </c>
      <c r="O1211" s="3">
        <v>0</v>
      </c>
      <c r="P1211" s="11">
        <f t="shared" si="6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68"/>
        <v>105</v>
      </c>
      <c r="F1212" s="4">
        <f t="shared" si="66"/>
        <v>-1</v>
      </c>
      <c r="G1212" s="4">
        <f t="shared" si="69"/>
        <v>17</v>
      </c>
      <c r="H1212" s="4">
        <f t="shared" si="65"/>
        <v>1</v>
      </c>
      <c r="I1212" s="2">
        <f t="shared" si="64"/>
        <v>6.25E-2</v>
      </c>
      <c r="O1212" s="3">
        <v>1</v>
      </c>
      <c r="P1212" s="11">
        <f t="shared" si="6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68"/>
        <v>63</v>
      </c>
      <c r="F1213" s="4">
        <f t="shared" si="66"/>
        <v>8</v>
      </c>
      <c r="G1213" s="4">
        <f t="shared" si="69"/>
        <v>12</v>
      </c>
      <c r="H1213" s="4">
        <f t="shared" si="65"/>
        <v>0</v>
      </c>
      <c r="I1213" s="2">
        <f t="shared" si="64"/>
        <v>0</v>
      </c>
      <c r="O1213" s="3">
        <v>0</v>
      </c>
      <c r="P1213" s="11">
        <f t="shared" si="6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68"/>
        <v>118</v>
      </c>
      <c r="F1214" s="4">
        <f t="shared" si="66"/>
        <v>7</v>
      </c>
      <c r="G1214" s="4">
        <f t="shared" si="69"/>
        <v>4</v>
      </c>
      <c r="H1214" s="4">
        <f t="shared" si="65"/>
        <v>0</v>
      </c>
      <c r="I1214" s="2">
        <f t="shared" si="64"/>
        <v>0</v>
      </c>
      <c r="O1214" s="3">
        <v>0</v>
      </c>
      <c r="P1214" s="11">
        <f t="shared" si="6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68"/>
        <v>917</v>
      </c>
      <c r="F1215" s="4">
        <f t="shared" si="66"/>
        <v>43</v>
      </c>
      <c r="G1215" s="4">
        <f t="shared" si="69"/>
        <v>74</v>
      </c>
      <c r="H1215" s="4">
        <f t="shared" si="65"/>
        <v>4</v>
      </c>
      <c r="I1215" s="2">
        <f t="shared" si="64"/>
        <v>5.7142857142857141E-2</v>
      </c>
      <c r="O1215" s="3">
        <v>4</v>
      </c>
      <c r="P1215" s="11">
        <f t="shared" si="6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68"/>
        <v>12</v>
      </c>
      <c r="F1216" s="4">
        <f t="shared" si="66"/>
        <v>3</v>
      </c>
      <c r="G1216" s="4">
        <f t="shared" si="69"/>
        <v>0</v>
      </c>
      <c r="H1216" s="4">
        <f t="shared" si="65"/>
        <v>0</v>
      </c>
      <c r="I1216" s="2">
        <f t="shared" si="64"/>
        <v>0</v>
      </c>
      <c r="O1216" s="3">
        <v>0</v>
      </c>
      <c r="P1216" s="11">
        <f t="shared" si="6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68"/>
        <v>95</v>
      </c>
      <c r="F1217" s="4">
        <f t="shared" si="66"/>
        <v>5</v>
      </c>
      <c r="G1217" s="4">
        <f t="shared" si="69"/>
        <v>6</v>
      </c>
      <c r="H1217" s="4">
        <f t="shared" si="65"/>
        <v>0</v>
      </c>
      <c r="I1217" s="2">
        <f t="shared" si="64"/>
        <v>0</v>
      </c>
      <c r="O1217" s="3">
        <v>0</v>
      </c>
      <c r="P1217" s="11">
        <f t="shared" si="6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68"/>
        <v>151</v>
      </c>
      <c r="F1218" s="4">
        <f t="shared" si="66"/>
        <v>4</v>
      </c>
      <c r="G1218" s="4">
        <f t="shared" si="69"/>
        <v>2</v>
      </c>
      <c r="H1218" s="4">
        <f t="shared" si="65"/>
        <v>0</v>
      </c>
      <c r="I1218" s="2">
        <f t="shared" si="64"/>
        <v>0</v>
      </c>
      <c r="O1218" s="3">
        <v>0</v>
      </c>
      <c r="P1218" s="11">
        <f t="shared" si="6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68"/>
        <v>85</v>
      </c>
      <c r="F1219" s="4">
        <f t="shared" si="66"/>
        <v>3</v>
      </c>
      <c r="G1219" s="4">
        <f t="shared" si="69"/>
        <v>10</v>
      </c>
      <c r="H1219" s="4">
        <f t="shared" si="65"/>
        <v>1</v>
      </c>
      <c r="I1219" s="2">
        <f t="shared" ref="I1219:I1282" si="70">IFERROR((G1219-SUMIFS(G:G,A:A,A1219-1,B:B,B1219))/SUMIFS(G:G,A:A,A1219-1,B:B,B1219),0)</f>
        <v>0.1111111111111111</v>
      </c>
      <c r="O1219" s="3">
        <v>1</v>
      </c>
      <c r="P1219" s="11">
        <f t="shared" si="6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68"/>
        <v>54</v>
      </c>
      <c r="F1220" s="4">
        <f t="shared" si="66"/>
        <v>5</v>
      </c>
      <c r="G1220" s="4">
        <f t="shared" si="69"/>
        <v>3</v>
      </c>
      <c r="H1220" s="4">
        <f t="shared" si="65"/>
        <v>1</v>
      </c>
      <c r="I1220" s="2">
        <f t="shared" si="70"/>
        <v>0.5</v>
      </c>
      <c r="O1220" s="3">
        <v>0</v>
      </c>
      <c r="P1220" s="11">
        <f t="shared" si="6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68"/>
        <v>99</v>
      </c>
      <c r="F1221" s="4">
        <f t="shared" si="66"/>
        <v>1</v>
      </c>
      <c r="G1221" s="4">
        <f t="shared" si="69"/>
        <v>1</v>
      </c>
      <c r="H1221" s="4">
        <f t="shared" ref="H1221:H1284" si="71">G1221-SUMIFS(G:G,A:A,A1221-1,B:B,B1221)</f>
        <v>1</v>
      </c>
      <c r="I1221" s="2">
        <f t="shared" si="70"/>
        <v>0</v>
      </c>
      <c r="O1221" s="3">
        <v>0</v>
      </c>
      <c r="P1221" s="11">
        <f t="shared" si="6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68"/>
        <v>104</v>
      </c>
      <c r="F1222" s="4">
        <f t="shared" si="66"/>
        <v>6</v>
      </c>
      <c r="G1222" s="4">
        <f t="shared" si="69"/>
        <v>4</v>
      </c>
      <c r="H1222" s="4">
        <f t="shared" si="71"/>
        <v>0</v>
      </c>
      <c r="I1222" s="2">
        <f t="shared" si="70"/>
        <v>0</v>
      </c>
      <c r="O1222" s="3">
        <v>0</v>
      </c>
      <c r="P1222" s="11">
        <f t="shared" si="6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68"/>
        <v>83</v>
      </c>
      <c r="F1223" s="4">
        <f t="shared" si="66"/>
        <v>4</v>
      </c>
      <c r="G1223" s="4">
        <f t="shared" si="69"/>
        <v>2</v>
      </c>
      <c r="H1223" s="4">
        <f t="shared" si="71"/>
        <v>1</v>
      </c>
      <c r="I1223" s="2">
        <f t="shared" si="70"/>
        <v>1</v>
      </c>
      <c r="O1223" s="3">
        <v>0</v>
      </c>
      <c r="P1223" s="11">
        <f t="shared" si="6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68"/>
        <v>84</v>
      </c>
      <c r="F1224" s="4">
        <f t="shared" si="66"/>
        <v>-2</v>
      </c>
      <c r="G1224" s="4">
        <f t="shared" si="69"/>
        <v>2</v>
      </c>
      <c r="H1224" s="4">
        <f t="shared" si="71"/>
        <v>0</v>
      </c>
      <c r="I1224" s="2">
        <f t="shared" si="70"/>
        <v>0</v>
      </c>
      <c r="O1224" s="3">
        <v>0</v>
      </c>
      <c r="P1224" s="11">
        <f t="shared" si="6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68"/>
        <v>62</v>
      </c>
      <c r="F1225" s="4">
        <f t="shared" si="66"/>
        <v>3</v>
      </c>
      <c r="G1225" s="4">
        <f t="shared" si="69"/>
        <v>3</v>
      </c>
      <c r="H1225" s="4">
        <f t="shared" si="71"/>
        <v>0</v>
      </c>
      <c r="I1225" s="2">
        <f t="shared" si="70"/>
        <v>0</v>
      </c>
      <c r="O1225" s="3">
        <v>0</v>
      </c>
      <c r="P1225" s="11">
        <f t="shared" si="6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68"/>
        <v>50</v>
      </c>
      <c r="F1226" s="4">
        <f t="shared" si="66"/>
        <v>4</v>
      </c>
      <c r="G1226" s="4">
        <f t="shared" si="69"/>
        <v>3</v>
      </c>
      <c r="H1226" s="4">
        <f t="shared" si="71"/>
        <v>0</v>
      </c>
      <c r="I1226" s="2">
        <f t="shared" si="70"/>
        <v>0</v>
      </c>
      <c r="O1226" s="3">
        <v>0</v>
      </c>
      <c r="P1226" s="11">
        <f t="shared" si="6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68"/>
        <v>116</v>
      </c>
      <c r="F1227" s="4">
        <f t="shared" si="66"/>
        <v>2</v>
      </c>
      <c r="G1227" s="4">
        <f t="shared" si="69"/>
        <v>6</v>
      </c>
      <c r="H1227" s="4">
        <f t="shared" si="71"/>
        <v>0</v>
      </c>
      <c r="I1227" s="2">
        <f t="shared" si="70"/>
        <v>0</v>
      </c>
      <c r="O1227" s="3">
        <v>0</v>
      </c>
      <c r="P1227" s="11">
        <f t="shared" si="6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68"/>
        <v>14</v>
      </c>
      <c r="F1228" s="4">
        <f t="shared" si="66"/>
        <v>2</v>
      </c>
      <c r="G1228" s="4">
        <f t="shared" si="69"/>
        <v>2</v>
      </c>
      <c r="H1228" s="4">
        <f t="shared" si="71"/>
        <v>0</v>
      </c>
      <c r="I1228" s="2">
        <f t="shared" si="70"/>
        <v>0</v>
      </c>
      <c r="O1228" s="3">
        <v>0</v>
      </c>
      <c r="P1228" s="11">
        <f t="shared" si="6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68"/>
        <v>1236</v>
      </c>
      <c r="F1229" s="4">
        <f t="shared" si="66"/>
        <v>67</v>
      </c>
      <c r="G1229" s="4">
        <f t="shared" si="69"/>
        <v>115</v>
      </c>
      <c r="H1229" s="4">
        <f t="shared" si="71"/>
        <v>16</v>
      </c>
      <c r="I1229" s="2">
        <f t="shared" si="70"/>
        <v>0.16161616161616163</v>
      </c>
      <c r="O1229" s="3">
        <v>1</v>
      </c>
      <c r="P1229" s="11">
        <f t="shared" si="6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68"/>
        <v>19</v>
      </c>
      <c r="F1230" s="4">
        <f t="shared" si="66"/>
        <v>1</v>
      </c>
      <c r="G1230" s="4">
        <f t="shared" si="69"/>
        <v>0</v>
      </c>
      <c r="H1230" s="4">
        <f t="shared" si="71"/>
        <v>0</v>
      </c>
      <c r="I1230" s="2">
        <f t="shared" si="70"/>
        <v>0</v>
      </c>
      <c r="O1230" s="3">
        <v>0</v>
      </c>
      <c r="P1230" s="11">
        <f t="shared" si="6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68"/>
        <v>58</v>
      </c>
      <c r="F1231" s="4">
        <f t="shared" si="66"/>
        <v>-5</v>
      </c>
      <c r="G1231" s="4">
        <f t="shared" si="69"/>
        <v>2</v>
      </c>
      <c r="H1231" s="4">
        <f t="shared" si="71"/>
        <v>0</v>
      </c>
      <c r="I1231" s="2">
        <f t="shared" si="70"/>
        <v>0</v>
      </c>
      <c r="O1231" s="3">
        <v>0</v>
      </c>
      <c r="P1231" s="11">
        <f t="shared" si="6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68"/>
        <v>158</v>
      </c>
      <c r="F1232" s="4">
        <f t="shared" si="66"/>
        <v>3</v>
      </c>
      <c r="G1232" s="4">
        <f t="shared" si="69"/>
        <v>3</v>
      </c>
      <c r="H1232" s="4">
        <f t="shared" si="71"/>
        <v>0</v>
      </c>
      <c r="I1232" s="2">
        <f t="shared" si="70"/>
        <v>0</v>
      </c>
      <c r="O1232" s="3">
        <v>0</v>
      </c>
      <c r="P1232" s="11">
        <f t="shared" si="6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68"/>
        <v>23</v>
      </c>
      <c r="F1233" s="4">
        <f t="shared" si="66"/>
        <v>0</v>
      </c>
      <c r="G1233" s="4">
        <f t="shared" si="69"/>
        <v>2</v>
      </c>
      <c r="H1233" s="4">
        <f t="shared" si="71"/>
        <v>0</v>
      </c>
      <c r="I1233" s="2">
        <f t="shared" si="70"/>
        <v>0</v>
      </c>
      <c r="O1233" s="3">
        <v>0</v>
      </c>
      <c r="P1233" s="11">
        <f t="shared" si="6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68"/>
        <v>68</v>
      </c>
      <c r="F1234" s="4">
        <f t="shared" si="66"/>
        <v>-1</v>
      </c>
      <c r="G1234" s="4">
        <f t="shared" si="69"/>
        <v>5</v>
      </c>
      <c r="H1234" s="4">
        <f t="shared" si="71"/>
        <v>0</v>
      </c>
      <c r="I1234" s="2">
        <f t="shared" si="70"/>
        <v>0</v>
      </c>
      <c r="O1234" s="3">
        <v>0</v>
      </c>
      <c r="P1234" s="11">
        <f t="shared" si="6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68"/>
        <v>161</v>
      </c>
      <c r="F1235" s="4">
        <f t="shared" si="66"/>
        <v>4</v>
      </c>
      <c r="G1235" s="4">
        <f t="shared" si="69"/>
        <v>13</v>
      </c>
      <c r="H1235" s="4">
        <f t="shared" si="71"/>
        <v>0</v>
      </c>
      <c r="I1235" s="2">
        <f t="shared" si="70"/>
        <v>0</v>
      </c>
      <c r="O1235" s="3">
        <v>0</v>
      </c>
      <c r="P1235" s="11">
        <f t="shared" si="6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68"/>
        <v>174</v>
      </c>
      <c r="F1236" s="4">
        <f t="shared" si="66"/>
        <v>11</v>
      </c>
      <c r="G1236" s="4">
        <f t="shared" si="69"/>
        <v>9</v>
      </c>
      <c r="H1236" s="4">
        <f t="shared" si="71"/>
        <v>2</v>
      </c>
      <c r="I1236" s="2">
        <f t="shared" si="70"/>
        <v>0.2857142857142857</v>
      </c>
      <c r="O1236" s="3">
        <v>0</v>
      </c>
      <c r="P1236" s="11">
        <f t="shared" si="6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68"/>
        <v>290</v>
      </c>
      <c r="F1237" s="4">
        <f t="shared" si="66"/>
        <v>20</v>
      </c>
      <c r="G1237" s="4">
        <f t="shared" si="69"/>
        <v>19</v>
      </c>
      <c r="H1237" s="4">
        <f t="shared" si="71"/>
        <v>0</v>
      </c>
      <c r="I1237" s="2">
        <f t="shared" si="70"/>
        <v>0</v>
      </c>
      <c r="O1237" s="3">
        <v>0</v>
      </c>
      <c r="P1237" s="11">
        <f t="shared" si="6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68"/>
        <v>83</v>
      </c>
      <c r="F1238" s="4">
        <f t="shared" si="66"/>
        <v>5</v>
      </c>
      <c r="G1238" s="4">
        <f t="shared" si="69"/>
        <v>16</v>
      </c>
      <c r="H1238" s="4">
        <f t="shared" si="71"/>
        <v>0</v>
      </c>
      <c r="I1238" s="2">
        <f t="shared" si="70"/>
        <v>0</v>
      </c>
      <c r="O1238" s="3">
        <v>1</v>
      </c>
      <c r="P1238" s="11">
        <f t="shared" si="6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68"/>
        <v>146</v>
      </c>
      <c r="F1239" s="4">
        <f t="shared" si="66"/>
        <v>9</v>
      </c>
      <c r="G1239" s="4">
        <f t="shared" si="69"/>
        <v>6</v>
      </c>
      <c r="H1239" s="4">
        <f t="shared" si="71"/>
        <v>2</v>
      </c>
      <c r="I1239" s="2">
        <f t="shared" si="70"/>
        <v>0.5</v>
      </c>
      <c r="O1239" s="3">
        <v>0</v>
      </c>
      <c r="P1239" s="11">
        <f t="shared" si="6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68"/>
        <v>508</v>
      </c>
      <c r="F1240" s="4">
        <f t="shared" si="66"/>
        <v>20</v>
      </c>
      <c r="G1240" s="4">
        <f t="shared" si="69"/>
        <v>21</v>
      </c>
      <c r="H1240" s="4">
        <f t="shared" si="71"/>
        <v>0</v>
      </c>
      <c r="I1240" s="2">
        <f t="shared" si="70"/>
        <v>0</v>
      </c>
      <c r="O1240" s="3">
        <v>0</v>
      </c>
      <c r="P1240" s="11">
        <f t="shared" si="6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68"/>
        <v>207</v>
      </c>
      <c r="F1241" s="4">
        <f t="shared" si="66"/>
        <v>11</v>
      </c>
      <c r="G1241" s="4">
        <f t="shared" si="69"/>
        <v>3</v>
      </c>
      <c r="H1241" s="4">
        <f t="shared" si="71"/>
        <v>0</v>
      </c>
      <c r="I1241" s="2">
        <f t="shared" si="70"/>
        <v>0</v>
      </c>
      <c r="O1241" s="3">
        <v>0</v>
      </c>
      <c r="P1241" s="11">
        <f t="shared" si="6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68"/>
        <v>78</v>
      </c>
      <c r="F1242" s="4">
        <f t="shared" ref="F1242:F1305" si="72">E1242-SUMIFS(E:E,A:A,A1242-1,B:B,B1242)</f>
        <v>0</v>
      </c>
      <c r="G1242" s="4">
        <f t="shared" si="69"/>
        <v>3</v>
      </c>
      <c r="H1242" s="4">
        <f t="shared" si="71"/>
        <v>0</v>
      </c>
      <c r="I1242" s="2">
        <f t="shared" si="70"/>
        <v>0</v>
      </c>
      <c r="O1242" s="3">
        <v>0</v>
      </c>
      <c r="P1242" s="11">
        <f t="shared" si="6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68"/>
        <v>52</v>
      </c>
      <c r="F1243" s="4">
        <f t="shared" si="72"/>
        <v>2</v>
      </c>
      <c r="G1243" s="4">
        <f t="shared" si="69"/>
        <v>2</v>
      </c>
      <c r="H1243" s="4">
        <f t="shared" si="71"/>
        <v>0</v>
      </c>
      <c r="I1243" s="2">
        <f t="shared" si="70"/>
        <v>0</v>
      </c>
      <c r="O1243" s="3">
        <v>0</v>
      </c>
      <c r="P1243" s="11">
        <f t="shared" si="6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68"/>
        <v>141</v>
      </c>
      <c r="F1244" s="4">
        <f t="shared" si="72"/>
        <v>18</v>
      </c>
      <c r="G1244" s="4">
        <f t="shared" si="69"/>
        <v>6</v>
      </c>
      <c r="H1244" s="4">
        <f t="shared" si="71"/>
        <v>0</v>
      </c>
      <c r="I1244" s="2">
        <f t="shared" si="70"/>
        <v>0</v>
      </c>
      <c r="O1244" s="3">
        <v>0</v>
      </c>
      <c r="P1244" s="11">
        <f t="shared" ref="P1244:P1307" si="7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68"/>
        <v>737</v>
      </c>
      <c r="F1245" s="4">
        <f t="shared" si="72"/>
        <v>43</v>
      </c>
      <c r="G1245" s="4">
        <f t="shared" si="69"/>
        <v>51</v>
      </c>
      <c r="H1245" s="4">
        <f t="shared" si="71"/>
        <v>5</v>
      </c>
      <c r="I1245" s="2">
        <f t="shared" si="70"/>
        <v>0.10869565217391304</v>
      </c>
      <c r="O1245" s="3">
        <v>1</v>
      </c>
      <c r="P1245" s="11">
        <f t="shared" si="7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68"/>
        <v>16</v>
      </c>
      <c r="F1246" s="4">
        <f t="shared" si="72"/>
        <v>0</v>
      </c>
      <c r="G1246" s="4">
        <f t="shared" si="69"/>
        <v>0</v>
      </c>
      <c r="H1246" s="4">
        <f t="shared" si="71"/>
        <v>0</v>
      </c>
      <c r="I1246" s="2">
        <f t="shared" si="70"/>
        <v>0</v>
      </c>
      <c r="O1246" s="3">
        <v>0</v>
      </c>
      <c r="P1246" s="11">
        <f t="shared" si="7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68"/>
        <v>48</v>
      </c>
      <c r="F1247" s="4">
        <f t="shared" si="72"/>
        <v>6</v>
      </c>
      <c r="G1247" s="4">
        <f t="shared" si="69"/>
        <v>4</v>
      </c>
      <c r="H1247" s="4">
        <f t="shared" si="71"/>
        <v>0</v>
      </c>
      <c r="I1247" s="2">
        <f t="shared" si="70"/>
        <v>0</v>
      </c>
      <c r="O1247" s="3">
        <v>0</v>
      </c>
      <c r="P1247" s="11">
        <f t="shared" si="7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68"/>
        <v>82</v>
      </c>
      <c r="F1248" s="4">
        <f t="shared" si="72"/>
        <v>3</v>
      </c>
      <c r="G1248" s="4">
        <f t="shared" si="69"/>
        <v>2</v>
      </c>
      <c r="H1248" s="4">
        <f t="shared" si="71"/>
        <v>0</v>
      </c>
      <c r="I1248" s="2">
        <f t="shared" si="70"/>
        <v>0</v>
      </c>
      <c r="O1248" s="3">
        <v>1</v>
      </c>
      <c r="P1248" s="11">
        <f t="shared" si="7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68"/>
        <v>115</v>
      </c>
      <c r="F1249" s="4">
        <f t="shared" si="72"/>
        <v>7</v>
      </c>
      <c r="G1249" s="4">
        <f t="shared" si="69"/>
        <v>3</v>
      </c>
      <c r="H1249" s="4">
        <f t="shared" si="71"/>
        <v>1</v>
      </c>
      <c r="I1249" s="2">
        <f t="shared" si="70"/>
        <v>0.5</v>
      </c>
      <c r="O1249" s="3">
        <v>0</v>
      </c>
      <c r="P1249" s="11">
        <f t="shared" si="7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68"/>
        <v>33</v>
      </c>
      <c r="F1250" s="4">
        <f t="shared" si="72"/>
        <v>4</v>
      </c>
      <c r="G1250" s="4">
        <f t="shared" si="69"/>
        <v>3</v>
      </c>
      <c r="H1250" s="4">
        <f t="shared" si="71"/>
        <v>0</v>
      </c>
      <c r="I1250" s="2">
        <f t="shared" si="70"/>
        <v>0</v>
      </c>
      <c r="O1250" s="3">
        <v>0</v>
      </c>
      <c r="P1250" s="11">
        <f t="shared" si="7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68"/>
        <v>15</v>
      </c>
      <c r="F1251" s="4">
        <f t="shared" si="72"/>
        <v>2</v>
      </c>
      <c r="G1251" s="4">
        <f t="shared" si="69"/>
        <v>0</v>
      </c>
      <c r="H1251" s="4">
        <f t="shared" si="71"/>
        <v>0</v>
      </c>
      <c r="I1251" s="2">
        <f t="shared" si="70"/>
        <v>0</v>
      </c>
      <c r="O1251" s="3">
        <v>0</v>
      </c>
      <c r="P1251" s="11">
        <f t="shared" si="7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68"/>
        <v>25</v>
      </c>
      <c r="F1252" s="4">
        <f t="shared" si="72"/>
        <v>1</v>
      </c>
      <c r="G1252" s="4">
        <f t="shared" si="69"/>
        <v>3</v>
      </c>
      <c r="H1252" s="4">
        <f t="shared" si="71"/>
        <v>0</v>
      </c>
      <c r="I1252" s="2">
        <f t="shared" si="70"/>
        <v>0</v>
      </c>
      <c r="O1252" s="3">
        <v>0</v>
      </c>
      <c r="P1252" s="11">
        <f t="shared" si="7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68"/>
        <v>459</v>
      </c>
      <c r="F1253" s="4">
        <f t="shared" si="72"/>
        <v>45</v>
      </c>
      <c r="G1253" s="4">
        <f t="shared" si="69"/>
        <v>52</v>
      </c>
      <c r="H1253" s="4">
        <f t="shared" si="71"/>
        <v>0</v>
      </c>
      <c r="I1253" s="2">
        <f t="shared" si="70"/>
        <v>0</v>
      </c>
      <c r="O1253" s="3">
        <v>0</v>
      </c>
      <c r="P1253" s="11">
        <f t="shared" si="7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68"/>
        <v>117</v>
      </c>
      <c r="F1254" s="4">
        <f t="shared" si="72"/>
        <v>7</v>
      </c>
      <c r="G1254" s="4">
        <f t="shared" si="69"/>
        <v>0</v>
      </c>
      <c r="H1254" s="4">
        <f t="shared" si="71"/>
        <v>0</v>
      </c>
      <c r="I1254" s="2">
        <f t="shared" si="70"/>
        <v>0</v>
      </c>
      <c r="O1254" s="3">
        <v>0</v>
      </c>
      <c r="P1254" s="11">
        <f t="shared" si="7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68"/>
        <v>178</v>
      </c>
      <c r="F1255" s="4">
        <f t="shared" si="72"/>
        <v>10</v>
      </c>
      <c r="G1255" s="4">
        <f t="shared" si="69"/>
        <v>5</v>
      </c>
      <c r="H1255" s="4">
        <f t="shared" si="71"/>
        <v>0</v>
      </c>
      <c r="I1255" s="2">
        <f t="shared" si="70"/>
        <v>0</v>
      </c>
      <c r="O1255" s="3">
        <v>0</v>
      </c>
      <c r="P1255" s="11">
        <f t="shared" si="7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68"/>
        <v>492</v>
      </c>
      <c r="F1256" s="4">
        <f t="shared" si="72"/>
        <v>52</v>
      </c>
      <c r="G1256" s="4">
        <f t="shared" si="69"/>
        <v>59</v>
      </c>
      <c r="H1256" s="4">
        <f t="shared" si="71"/>
        <v>8</v>
      </c>
      <c r="I1256" s="2">
        <f t="shared" si="70"/>
        <v>0.15686274509803921</v>
      </c>
      <c r="O1256" s="3">
        <v>0</v>
      </c>
      <c r="P1256" s="11">
        <f t="shared" si="7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68"/>
        <v>1436</v>
      </c>
      <c r="F1257" s="4">
        <f t="shared" si="72"/>
        <v>44</v>
      </c>
      <c r="G1257" s="4">
        <f t="shared" si="69"/>
        <v>147</v>
      </c>
      <c r="H1257" s="4">
        <f t="shared" si="71"/>
        <v>7</v>
      </c>
      <c r="I1257" s="2">
        <f t="shared" si="70"/>
        <v>0.05</v>
      </c>
      <c r="O1257" s="3">
        <v>3</v>
      </c>
      <c r="P1257" s="11">
        <f t="shared" si="7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68"/>
        <v>68</v>
      </c>
      <c r="F1258" s="4">
        <f t="shared" si="72"/>
        <v>4</v>
      </c>
      <c r="G1258" s="4">
        <f t="shared" si="69"/>
        <v>3</v>
      </c>
      <c r="H1258" s="4">
        <f t="shared" si="71"/>
        <v>0</v>
      </c>
      <c r="I1258" s="2">
        <f t="shared" si="70"/>
        <v>0</v>
      </c>
      <c r="O1258" s="3">
        <v>0</v>
      </c>
      <c r="P1258" s="11">
        <f t="shared" si="7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68"/>
        <v>35</v>
      </c>
      <c r="F1259" s="4">
        <f t="shared" si="72"/>
        <v>3</v>
      </c>
      <c r="G1259" s="4">
        <f t="shared" si="69"/>
        <v>2</v>
      </c>
      <c r="H1259" s="4">
        <f t="shared" si="71"/>
        <v>0</v>
      </c>
      <c r="I1259" s="2">
        <f t="shared" si="70"/>
        <v>0</v>
      </c>
      <c r="O1259" s="3">
        <v>0</v>
      </c>
      <c r="P1259" s="11">
        <f t="shared" si="7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68"/>
        <v>305</v>
      </c>
      <c r="F1260" s="4">
        <f t="shared" si="72"/>
        <v>4</v>
      </c>
      <c r="G1260" s="4">
        <f t="shared" si="69"/>
        <v>14</v>
      </c>
      <c r="H1260" s="4">
        <f t="shared" si="71"/>
        <v>1</v>
      </c>
      <c r="I1260" s="2">
        <f t="shared" si="70"/>
        <v>7.6923076923076927E-2</v>
      </c>
      <c r="O1260" s="3">
        <v>0</v>
      </c>
      <c r="P1260" s="11">
        <f t="shared" si="7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68"/>
        <v>4038</v>
      </c>
      <c r="F1261" s="4">
        <f t="shared" si="72"/>
        <v>173</v>
      </c>
      <c r="G1261" s="4">
        <f t="shared" si="69"/>
        <v>736</v>
      </c>
      <c r="H1261" s="4">
        <f t="shared" si="71"/>
        <v>47</v>
      </c>
      <c r="I1261" s="2">
        <f t="shared" si="70"/>
        <v>6.8214804063860671E-2</v>
      </c>
      <c r="O1261" s="3">
        <v>9</v>
      </c>
      <c r="P1261" s="11">
        <f t="shared" si="7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68"/>
        <v>125</v>
      </c>
      <c r="F1262" s="4">
        <f t="shared" si="72"/>
        <v>5</v>
      </c>
      <c r="G1262" s="4">
        <f t="shared" si="69"/>
        <v>3</v>
      </c>
      <c r="H1262" s="4">
        <f t="shared" si="71"/>
        <v>0</v>
      </c>
      <c r="I1262" s="2">
        <f t="shared" si="70"/>
        <v>0</v>
      </c>
      <c r="O1262" s="3">
        <v>0</v>
      </c>
      <c r="P1262" s="11">
        <f t="shared" si="7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68"/>
        <v>63</v>
      </c>
      <c r="F1263" s="4">
        <f t="shared" si="72"/>
        <v>8</v>
      </c>
      <c r="G1263" s="4">
        <f t="shared" si="69"/>
        <v>2</v>
      </c>
      <c r="H1263" s="4">
        <f t="shared" si="71"/>
        <v>1</v>
      </c>
      <c r="I1263" s="2">
        <f t="shared" si="70"/>
        <v>1</v>
      </c>
      <c r="O1263" s="3">
        <v>0</v>
      </c>
      <c r="P1263" s="11">
        <f t="shared" si="7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68"/>
        <v>226</v>
      </c>
      <c r="F1264" s="4">
        <f t="shared" si="72"/>
        <v>12</v>
      </c>
      <c r="G1264" s="4">
        <f t="shared" si="69"/>
        <v>21</v>
      </c>
      <c r="H1264" s="4">
        <f t="shared" si="71"/>
        <v>3</v>
      </c>
      <c r="I1264" s="2">
        <f t="shared" si="70"/>
        <v>0.16666666666666666</v>
      </c>
      <c r="O1264" s="3">
        <v>1</v>
      </c>
      <c r="P1264" s="11">
        <f t="shared" si="7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68"/>
        <v>1475</v>
      </c>
      <c r="F1265" s="4">
        <f t="shared" si="72"/>
        <v>110</v>
      </c>
      <c r="G1265" s="4">
        <f t="shared" si="69"/>
        <v>321</v>
      </c>
      <c r="H1265" s="4">
        <f t="shared" si="71"/>
        <v>20</v>
      </c>
      <c r="I1265" s="2">
        <f t="shared" si="70"/>
        <v>6.6445182724252497E-2</v>
      </c>
      <c r="O1265" s="3">
        <v>10</v>
      </c>
      <c r="P1265" s="11">
        <f t="shared" si="7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68"/>
        <v>289</v>
      </c>
      <c r="F1266" s="4">
        <f t="shared" si="72"/>
        <v>20</v>
      </c>
      <c r="G1266" s="4">
        <f t="shared" si="69"/>
        <v>33</v>
      </c>
      <c r="H1266" s="4">
        <f t="shared" si="71"/>
        <v>2</v>
      </c>
      <c r="I1266" s="2">
        <f t="shared" si="70"/>
        <v>6.4516129032258063E-2</v>
      </c>
      <c r="O1266" s="3">
        <v>0</v>
      </c>
      <c r="P1266" s="11">
        <f t="shared" si="7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68"/>
        <v>51</v>
      </c>
      <c r="F1267" s="4">
        <f t="shared" si="72"/>
        <v>7</v>
      </c>
      <c r="G1267" s="4">
        <f t="shared" si="69"/>
        <v>8</v>
      </c>
      <c r="H1267" s="4">
        <f t="shared" si="71"/>
        <v>1</v>
      </c>
      <c r="I1267" s="2">
        <f t="shared" si="70"/>
        <v>0.14285714285714285</v>
      </c>
      <c r="O1267" s="3">
        <v>1</v>
      </c>
      <c r="P1267" s="11">
        <f t="shared" si="7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68"/>
        <v>31</v>
      </c>
      <c r="F1268" s="4">
        <f t="shared" si="72"/>
        <v>0</v>
      </c>
      <c r="G1268" s="4">
        <f t="shared" si="69"/>
        <v>1</v>
      </c>
      <c r="H1268" s="4">
        <f t="shared" si="71"/>
        <v>0</v>
      </c>
      <c r="I1268" s="2">
        <f t="shared" si="70"/>
        <v>0</v>
      </c>
      <c r="O1268" s="3">
        <v>0</v>
      </c>
      <c r="P1268" s="11">
        <f t="shared" si="7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68"/>
        <v>34</v>
      </c>
      <c r="F1269" s="4">
        <f t="shared" si="72"/>
        <v>1</v>
      </c>
      <c r="G1269" s="4">
        <f t="shared" si="69"/>
        <v>1</v>
      </c>
      <c r="H1269" s="4">
        <f t="shared" si="71"/>
        <v>0</v>
      </c>
      <c r="I1269" s="2">
        <f t="shared" si="70"/>
        <v>0</v>
      </c>
      <c r="O1269" s="3">
        <v>0</v>
      </c>
      <c r="P1269" s="11">
        <f t="shared" si="7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68"/>
        <v>24</v>
      </c>
      <c r="F1270" s="4">
        <f t="shared" si="72"/>
        <v>24</v>
      </c>
      <c r="G1270" s="4">
        <f t="shared" si="69"/>
        <v>0</v>
      </c>
      <c r="H1270" s="4">
        <f t="shared" si="71"/>
        <v>0</v>
      </c>
      <c r="I1270" s="2">
        <f t="shared" si="70"/>
        <v>0</v>
      </c>
      <c r="O1270" s="3">
        <v>0</v>
      </c>
      <c r="P1270" s="11">
        <f t="shared" si="7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68"/>
        <v>127</v>
      </c>
      <c r="F1271" s="4">
        <f t="shared" si="72"/>
        <v>7</v>
      </c>
      <c r="G1271" s="4">
        <f t="shared" si="69"/>
        <v>1</v>
      </c>
      <c r="H1271" s="4">
        <f t="shared" si="71"/>
        <v>0</v>
      </c>
      <c r="I1271" s="2">
        <f t="shared" si="70"/>
        <v>0</v>
      </c>
      <c r="O1271" s="3">
        <v>0</v>
      </c>
      <c r="P1271" s="11">
        <f t="shared" si="7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68"/>
        <v>338</v>
      </c>
      <c r="F1272" s="4">
        <f t="shared" si="72"/>
        <v>12</v>
      </c>
      <c r="G1272" s="4">
        <f t="shared" si="69"/>
        <v>23</v>
      </c>
      <c r="H1272" s="4">
        <f t="shared" si="71"/>
        <v>1</v>
      </c>
      <c r="I1272" s="2">
        <f t="shared" si="70"/>
        <v>4.5454545454545456E-2</v>
      </c>
      <c r="O1272" s="3">
        <v>0</v>
      </c>
      <c r="P1272" s="11">
        <f t="shared" si="7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68"/>
        <v>43</v>
      </c>
      <c r="F1273" s="4">
        <f t="shared" si="72"/>
        <v>4</v>
      </c>
      <c r="G1273" s="4">
        <f t="shared" si="69"/>
        <v>2</v>
      </c>
      <c r="H1273" s="4">
        <f t="shared" si="71"/>
        <v>0</v>
      </c>
      <c r="I1273" s="2">
        <f t="shared" si="70"/>
        <v>0</v>
      </c>
      <c r="O1273" s="3">
        <v>0</v>
      </c>
      <c r="P1273" s="11">
        <f t="shared" si="7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74">SUM(C1274:D1274)</f>
        <v>95</v>
      </c>
      <c r="F1274" s="4">
        <f t="shared" si="72"/>
        <v>17</v>
      </c>
      <c r="G1274" s="4">
        <f t="shared" ref="G1274:G1337" si="75">C1274</f>
        <v>5</v>
      </c>
      <c r="H1274" s="4">
        <f t="shared" si="71"/>
        <v>4</v>
      </c>
      <c r="I1274" s="2">
        <f t="shared" si="70"/>
        <v>4</v>
      </c>
      <c r="O1274" s="3">
        <v>0</v>
      </c>
      <c r="P1274" s="11">
        <f t="shared" si="7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74"/>
        <v>125</v>
      </c>
      <c r="F1275" s="4">
        <f t="shared" si="72"/>
        <v>19</v>
      </c>
      <c r="G1275" s="4">
        <f t="shared" si="75"/>
        <v>2</v>
      </c>
      <c r="H1275" s="4">
        <f t="shared" si="71"/>
        <v>0</v>
      </c>
      <c r="I1275" s="2">
        <f t="shared" si="70"/>
        <v>0</v>
      </c>
      <c r="O1275" s="3">
        <v>0</v>
      </c>
      <c r="P1275" s="11">
        <f t="shared" si="7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74"/>
        <v>2075</v>
      </c>
      <c r="F1276" s="4">
        <f t="shared" si="72"/>
        <v>138</v>
      </c>
      <c r="G1276" s="4">
        <f t="shared" si="75"/>
        <v>258</v>
      </c>
      <c r="H1276" s="4">
        <f t="shared" si="71"/>
        <v>19</v>
      </c>
      <c r="I1276" s="2">
        <f t="shared" si="70"/>
        <v>7.9497907949790794E-2</v>
      </c>
      <c r="O1276" s="3">
        <v>2</v>
      </c>
      <c r="P1276" s="11">
        <f t="shared" si="7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74"/>
        <v>1054</v>
      </c>
      <c r="F1277" s="4">
        <f t="shared" si="72"/>
        <v>88</v>
      </c>
      <c r="G1277" s="4">
        <f t="shared" si="75"/>
        <v>93</v>
      </c>
      <c r="H1277" s="4">
        <f t="shared" si="71"/>
        <v>11</v>
      </c>
      <c r="I1277" s="2">
        <f t="shared" si="70"/>
        <v>0.13414634146341464</v>
      </c>
      <c r="O1277" s="3">
        <v>0</v>
      </c>
      <c r="P1277" s="11">
        <f t="shared" si="7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74"/>
        <v>7486</v>
      </c>
      <c r="F1278" s="4">
        <f t="shared" si="72"/>
        <v>1057</v>
      </c>
      <c r="G1278" s="4">
        <f t="shared" si="75"/>
        <v>86</v>
      </c>
      <c r="H1278" s="4">
        <f t="shared" si="71"/>
        <v>23</v>
      </c>
      <c r="I1278" s="2">
        <f t="shared" si="70"/>
        <v>0.36507936507936506</v>
      </c>
      <c r="O1278" s="3">
        <v>0</v>
      </c>
      <c r="P1278" s="11">
        <f t="shared" si="7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74"/>
        <v>7503</v>
      </c>
      <c r="F1279" s="4">
        <f t="shared" si="72"/>
        <v>1134</v>
      </c>
      <c r="G1279" s="4">
        <f t="shared" si="75"/>
        <v>265</v>
      </c>
      <c r="H1279" s="4">
        <f t="shared" si="71"/>
        <v>47</v>
      </c>
      <c r="I1279" s="2">
        <f t="shared" si="70"/>
        <v>0.21559633027522937</v>
      </c>
      <c r="O1279" s="3">
        <v>0</v>
      </c>
      <c r="P1279" s="11">
        <f t="shared" si="7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74"/>
        <v>241</v>
      </c>
      <c r="F1280" s="4">
        <f t="shared" si="72"/>
        <v>14</v>
      </c>
      <c r="G1280" s="4">
        <f t="shared" si="75"/>
        <v>10</v>
      </c>
      <c r="H1280" s="4">
        <f t="shared" si="71"/>
        <v>0</v>
      </c>
      <c r="I1280" s="2">
        <f t="shared" si="70"/>
        <v>0</v>
      </c>
      <c r="O1280" s="3">
        <v>0</v>
      </c>
      <c r="P1280" s="11">
        <f t="shared" si="7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74"/>
        <v>161</v>
      </c>
      <c r="F1281" s="4">
        <f t="shared" si="72"/>
        <v>12</v>
      </c>
      <c r="G1281" s="4">
        <f t="shared" si="75"/>
        <v>8</v>
      </c>
      <c r="H1281" s="4">
        <f t="shared" si="71"/>
        <v>0</v>
      </c>
      <c r="I1281" s="2">
        <f t="shared" si="70"/>
        <v>0</v>
      </c>
      <c r="O1281" s="3">
        <v>0</v>
      </c>
      <c r="P1281" s="11">
        <f t="shared" si="7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74"/>
        <v>58</v>
      </c>
      <c r="F1282" s="4">
        <f t="shared" si="72"/>
        <v>2</v>
      </c>
      <c r="G1282" s="4">
        <f t="shared" si="75"/>
        <v>4</v>
      </c>
      <c r="H1282" s="4">
        <f t="shared" si="71"/>
        <v>0</v>
      </c>
      <c r="I1282" s="2">
        <f t="shared" si="70"/>
        <v>0</v>
      </c>
      <c r="O1282" s="3">
        <v>0</v>
      </c>
      <c r="P1282" s="11">
        <f t="shared" si="7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74"/>
        <v>27</v>
      </c>
      <c r="F1283" s="4">
        <f t="shared" si="72"/>
        <v>1</v>
      </c>
      <c r="G1283" s="4">
        <f t="shared" si="75"/>
        <v>3</v>
      </c>
      <c r="H1283" s="4">
        <f t="shared" si="71"/>
        <v>0</v>
      </c>
      <c r="I1283" s="2">
        <f t="shared" ref="I1283:I1346" si="76">IFERROR((G1283-SUMIFS(G:G,A:A,A1283-1,B:B,B1283))/SUMIFS(G:G,A:A,A1283-1,B:B,B1283),0)</f>
        <v>0</v>
      </c>
      <c r="O1283" s="3">
        <v>0</v>
      </c>
      <c r="P1283" s="11">
        <f t="shared" si="7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74"/>
        <v>332</v>
      </c>
      <c r="F1284" s="4">
        <f t="shared" si="72"/>
        <v>14</v>
      </c>
      <c r="G1284" s="4">
        <f t="shared" si="75"/>
        <v>38</v>
      </c>
      <c r="H1284" s="4">
        <f t="shared" si="71"/>
        <v>2</v>
      </c>
      <c r="I1284" s="2">
        <f t="shared" si="76"/>
        <v>5.5555555555555552E-2</v>
      </c>
      <c r="O1284" s="3">
        <v>2</v>
      </c>
      <c r="P1284" s="11">
        <f t="shared" si="7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74"/>
        <v>249</v>
      </c>
      <c r="F1285" s="4">
        <f t="shared" si="72"/>
        <v>20</v>
      </c>
      <c r="G1285" s="4">
        <f t="shared" si="75"/>
        <v>23</v>
      </c>
      <c r="H1285" s="4">
        <f t="shared" ref="H1285:H1348" si="77">G1285-SUMIFS(G:G,A:A,A1285-1,B:B,B1285)</f>
        <v>2</v>
      </c>
      <c r="I1285" s="2">
        <f t="shared" si="76"/>
        <v>9.5238095238095233E-2</v>
      </c>
      <c r="O1285" s="3">
        <v>0</v>
      </c>
      <c r="P1285" s="11">
        <f t="shared" si="7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74"/>
        <v>93</v>
      </c>
      <c r="F1286" s="4">
        <f t="shared" si="72"/>
        <v>4</v>
      </c>
      <c r="G1286" s="4">
        <f t="shared" si="75"/>
        <v>5</v>
      </c>
      <c r="H1286" s="4">
        <f t="shared" si="77"/>
        <v>0</v>
      </c>
      <c r="I1286" s="2">
        <f t="shared" si="76"/>
        <v>0</v>
      </c>
      <c r="O1286" s="3">
        <v>0</v>
      </c>
      <c r="P1286" s="11">
        <f t="shared" si="7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74"/>
        <v>86</v>
      </c>
      <c r="F1287" s="4">
        <f t="shared" si="72"/>
        <v>10</v>
      </c>
      <c r="G1287" s="4">
        <f t="shared" si="75"/>
        <v>7</v>
      </c>
      <c r="H1287" s="4">
        <f t="shared" si="77"/>
        <v>1</v>
      </c>
      <c r="I1287" s="2">
        <f t="shared" si="76"/>
        <v>0.16666666666666666</v>
      </c>
      <c r="O1287" s="3">
        <v>0</v>
      </c>
      <c r="P1287" s="11">
        <f t="shared" si="7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74"/>
        <v>135</v>
      </c>
      <c r="F1288" s="4">
        <f t="shared" si="72"/>
        <v>8</v>
      </c>
      <c r="G1288" s="4">
        <f t="shared" si="75"/>
        <v>8</v>
      </c>
      <c r="H1288" s="4">
        <f t="shared" si="77"/>
        <v>1</v>
      </c>
      <c r="I1288" s="2">
        <f t="shared" si="76"/>
        <v>0.14285714285714285</v>
      </c>
      <c r="O1288" s="3">
        <v>0</v>
      </c>
      <c r="P1288" s="11">
        <f t="shared" si="7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74"/>
        <v>82</v>
      </c>
      <c r="F1289" s="4">
        <f t="shared" si="72"/>
        <v>1</v>
      </c>
      <c r="G1289" s="4">
        <f t="shared" si="75"/>
        <v>3</v>
      </c>
      <c r="H1289" s="4">
        <f t="shared" si="77"/>
        <v>0</v>
      </c>
      <c r="I1289" s="2">
        <f t="shared" si="76"/>
        <v>0</v>
      </c>
      <c r="O1289" s="3">
        <v>0</v>
      </c>
      <c r="P1289" s="11">
        <f t="shared" si="7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74"/>
        <v>295</v>
      </c>
      <c r="F1290" s="4">
        <f t="shared" si="72"/>
        <v>22</v>
      </c>
      <c r="G1290" s="4">
        <f t="shared" si="75"/>
        <v>13</v>
      </c>
      <c r="H1290" s="4">
        <f t="shared" si="77"/>
        <v>0</v>
      </c>
      <c r="I1290" s="2">
        <f t="shared" si="76"/>
        <v>0</v>
      </c>
      <c r="O1290" s="3">
        <v>0</v>
      </c>
      <c r="P1290" s="11">
        <f t="shared" si="7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74"/>
        <v>78</v>
      </c>
      <c r="F1291" s="4">
        <f t="shared" si="72"/>
        <v>6</v>
      </c>
      <c r="G1291" s="4">
        <f t="shared" si="75"/>
        <v>6</v>
      </c>
      <c r="H1291" s="4">
        <f t="shared" si="77"/>
        <v>0</v>
      </c>
      <c r="I1291" s="2">
        <f t="shared" si="76"/>
        <v>0</v>
      </c>
      <c r="O1291" s="3">
        <v>0</v>
      </c>
      <c r="P1291" s="11">
        <f t="shared" si="7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74"/>
        <v>65</v>
      </c>
      <c r="F1292" s="4">
        <f t="shared" si="72"/>
        <v>8</v>
      </c>
      <c r="G1292" s="4">
        <f t="shared" si="75"/>
        <v>2</v>
      </c>
      <c r="H1292" s="4">
        <f t="shared" si="77"/>
        <v>0</v>
      </c>
      <c r="I1292" s="2">
        <f t="shared" si="76"/>
        <v>0</v>
      </c>
      <c r="O1292" s="3">
        <v>0</v>
      </c>
      <c r="P1292" s="11">
        <f t="shared" si="7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74"/>
        <v>76</v>
      </c>
      <c r="F1293" s="4">
        <f t="shared" si="72"/>
        <v>21</v>
      </c>
      <c r="G1293" s="4">
        <f t="shared" si="75"/>
        <v>1</v>
      </c>
      <c r="H1293" s="4">
        <f t="shared" si="77"/>
        <v>0</v>
      </c>
      <c r="I1293" s="2">
        <f t="shared" si="76"/>
        <v>0</v>
      </c>
      <c r="O1293" s="3">
        <v>0</v>
      </c>
      <c r="P1293" s="11">
        <f t="shared" si="7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74"/>
        <v>70</v>
      </c>
      <c r="F1294" s="4">
        <f t="shared" si="72"/>
        <v>2</v>
      </c>
      <c r="G1294" s="4">
        <f t="shared" si="75"/>
        <v>1</v>
      </c>
      <c r="H1294" s="4">
        <f t="shared" si="77"/>
        <v>0</v>
      </c>
      <c r="I1294" s="2">
        <f t="shared" si="76"/>
        <v>0</v>
      </c>
      <c r="O1294" s="3">
        <v>0</v>
      </c>
      <c r="P1294" s="11">
        <f t="shared" si="7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74"/>
        <v>217</v>
      </c>
      <c r="F1295" s="4">
        <f t="shared" si="72"/>
        <v>9</v>
      </c>
      <c r="G1295" s="4">
        <f t="shared" si="75"/>
        <v>7</v>
      </c>
      <c r="H1295" s="4">
        <f t="shared" si="77"/>
        <v>2</v>
      </c>
      <c r="I1295" s="2">
        <f t="shared" si="76"/>
        <v>0.4</v>
      </c>
      <c r="O1295" s="3">
        <v>0</v>
      </c>
      <c r="P1295" s="11">
        <f t="shared" si="7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74"/>
        <v>39</v>
      </c>
      <c r="F1296" s="4">
        <f t="shared" si="72"/>
        <v>3</v>
      </c>
      <c r="G1296" s="4">
        <f t="shared" si="75"/>
        <v>0</v>
      </c>
      <c r="H1296" s="4">
        <f t="shared" si="77"/>
        <v>0</v>
      </c>
      <c r="I1296" s="2">
        <f t="shared" si="76"/>
        <v>0</v>
      </c>
      <c r="O1296" s="3">
        <v>0</v>
      </c>
      <c r="P1296" s="11">
        <f t="shared" si="7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74"/>
        <v>474</v>
      </c>
      <c r="F1297" s="4">
        <f t="shared" si="72"/>
        <v>24</v>
      </c>
      <c r="G1297" s="4">
        <f t="shared" si="75"/>
        <v>26</v>
      </c>
      <c r="H1297" s="4">
        <f t="shared" si="77"/>
        <v>0</v>
      </c>
      <c r="I1297" s="2">
        <f t="shared" si="76"/>
        <v>0</v>
      </c>
      <c r="O1297" s="3">
        <v>0</v>
      </c>
      <c r="P1297" s="11">
        <f t="shared" si="7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74"/>
        <v>6798</v>
      </c>
      <c r="F1298" s="4">
        <f t="shared" si="72"/>
        <v>278</v>
      </c>
      <c r="G1298" s="4">
        <f t="shared" si="75"/>
        <v>819</v>
      </c>
      <c r="H1298" s="4">
        <f t="shared" si="77"/>
        <v>18</v>
      </c>
      <c r="I1298" s="2">
        <f t="shared" si="76"/>
        <v>2.247191011235955E-2</v>
      </c>
      <c r="O1298" s="3">
        <v>7</v>
      </c>
      <c r="P1298" s="11">
        <f t="shared" si="7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74"/>
        <v>50</v>
      </c>
      <c r="F1299" s="4">
        <f t="shared" si="72"/>
        <v>2</v>
      </c>
      <c r="G1299" s="4">
        <f t="shared" si="75"/>
        <v>0</v>
      </c>
      <c r="H1299" s="4">
        <f t="shared" si="77"/>
        <v>0</v>
      </c>
      <c r="I1299" s="2">
        <f t="shared" si="76"/>
        <v>0</v>
      </c>
      <c r="O1299" s="3">
        <v>0</v>
      </c>
      <c r="P1299" s="11">
        <f t="shared" si="7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74"/>
        <v>114</v>
      </c>
      <c r="F1300" s="4">
        <f t="shared" si="72"/>
        <v>2</v>
      </c>
      <c r="G1300" s="4">
        <f t="shared" si="75"/>
        <v>7</v>
      </c>
      <c r="H1300" s="4">
        <f t="shared" si="77"/>
        <v>0</v>
      </c>
      <c r="I1300" s="2">
        <f t="shared" si="76"/>
        <v>0</v>
      </c>
      <c r="O1300" s="3">
        <v>0</v>
      </c>
      <c r="P1300" s="11">
        <f t="shared" si="7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74"/>
        <v>217</v>
      </c>
      <c r="F1301" s="4">
        <f t="shared" si="72"/>
        <v>8</v>
      </c>
      <c r="G1301" s="4">
        <f t="shared" si="75"/>
        <v>24</v>
      </c>
      <c r="H1301" s="4">
        <f t="shared" si="77"/>
        <v>1</v>
      </c>
      <c r="I1301" s="2">
        <f t="shared" si="76"/>
        <v>4.3478260869565216E-2</v>
      </c>
      <c r="O1301" s="3">
        <v>0</v>
      </c>
      <c r="P1301" s="11">
        <f t="shared" si="7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74"/>
        <v>125</v>
      </c>
      <c r="F1302" s="4">
        <f t="shared" si="72"/>
        <v>3</v>
      </c>
      <c r="G1302" s="4">
        <f t="shared" si="75"/>
        <v>9</v>
      </c>
      <c r="H1302" s="4">
        <f t="shared" si="77"/>
        <v>0</v>
      </c>
      <c r="I1302" s="2">
        <f t="shared" si="76"/>
        <v>0</v>
      </c>
      <c r="O1302" s="3">
        <v>0</v>
      </c>
      <c r="P1302" s="11">
        <f t="shared" si="7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74"/>
        <v>198</v>
      </c>
      <c r="F1303" s="4">
        <f t="shared" si="72"/>
        <v>9</v>
      </c>
      <c r="G1303" s="4">
        <f t="shared" si="75"/>
        <v>21</v>
      </c>
      <c r="H1303" s="4">
        <f t="shared" si="77"/>
        <v>1</v>
      </c>
      <c r="I1303" s="2">
        <f t="shared" si="76"/>
        <v>0.05</v>
      </c>
      <c r="O1303" s="3">
        <v>0</v>
      </c>
      <c r="P1303" s="11">
        <f t="shared" si="7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74"/>
        <v>75</v>
      </c>
      <c r="F1304" s="4">
        <f t="shared" si="72"/>
        <v>6</v>
      </c>
      <c r="G1304" s="4">
        <f t="shared" si="75"/>
        <v>2</v>
      </c>
      <c r="H1304" s="4">
        <f t="shared" si="77"/>
        <v>0</v>
      </c>
      <c r="I1304" s="2">
        <f t="shared" si="76"/>
        <v>0</v>
      </c>
      <c r="O1304" s="3">
        <v>0</v>
      </c>
      <c r="P1304" s="11">
        <f t="shared" si="7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74"/>
        <v>139</v>
      </c>
      <c r="F1305" s="4">
        <f t="shared" si="72"/>
        <v>12</v>
      </c>
      <c r="G1305" s="4">
        <f t="shared" si="75"/>
        <v>14</v>
      </c>
      <c r="H1305" s="4">
        <f t="shared" si="77"/>
        <v>2</v>
      </c>
      <c r="I1305" s="2">
        <f t="shared" si="76"/>
        <v>0.16666666666666666</v>
      </c>
      <c r="O1305" s="3">
        <v>1</v>
      </c>
      <c r="P1305" s="11">
        <f t="shared" si="7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74"/>
        <v>207</v>
      </c>
      <c r="F1306" s="4">
        <f t="shared" ref="F1306:F1369" si="78">E1306-SUMIFS(E:E,A:A,A1306-1,B:B,B1306)</f>
        <v>9</v>
      </c>
      <c r="G1306" s="4">
        <f t="shared" si="75"/>
        <v>12</v>
      </c>
      <c r="H1306" s="4">
        <f t="shared" si="77"/>
        <v>1</v>
      </c>
      <c r="I1306" s="2">
        <f t="shared" si="76"/>
        <v>9.0909090909090912E-2</v>
      </c>
      <c r="O1306" s="3">
        <v>0</v>
      </c>
      <c r="P1306" s="11">
        <f t="shared" si="7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74"/>
        <v>88</v>
      </c>
      <c r="F1307" s="4">
        <f t="shared" si="78"/>
        <v>7</v>
      </c>
      <c r="G1307" s="4">
        <f t="shared" si="75"/>
        <v>3</v>
      </c>
      <c r="H1307" s="4">
        <f t="shared" si="77"/>
        <v>0</v>
      </c>
      <c r="I1307" s="2">
        <f t="shared" si="76"/>
        <v>0</v>
      </c>
      <c r="O1307" s="3">
        <v>0</v>
      </c>
      <c r="P1307" s="11">
        <f t="shared" si="7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74"/>
        <v>51</v>
      </c>
      <c r="F1308" s="4">
        <f t="shared" si="78"/>
        <v>0</v>
      </c>
      <c r="G1308" s="4">
        <f t="shared" si="75"/>
        <v>3</v>
      </c>
      <c r="H1308" s="4">
        <f t="shared" si="77"/>
        <v>0</v>
      </c>
      <c r="I1308" s="2">
        <f t="shared" si="76"/>
        <v>0</v>
      </c>
      <c r="O1308" s="3">
        <v>0</v>
      </c>
      <c r="P1308" s="11">
        <f t="shared" ref="P1308:P1371" si="79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74"/>
        <v>109</v>
      </c>
      <c r="F1309" s="4">
        <f t="shared" si="78"/>
        <v>4</v>
      </c>
      <c r="G1309" s="4">
        <f t="shared" si="75"/>
        <v>17</v>
      </c>
      <c r="H1309" s="4">
        <f t="shared" si="77"/>
        <v>0</v>
      </c>
      <c r="I1309" s="2">
        <f t="shared" si="76"/>
        <v>0</v>
      </c>
      <c r="O1309" s="3">
        <v>1</v>
      </c>
      <c r="P1309" s="11">
        <f t="shared" si="79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74"/>
        <v>67</v>
      </c>
      <c r="F1310" s="4">
        <f t="shared" si="78"/>
        <v>4</v>
      </c>
      <c r="G1310" s="4">
        <f t="shared" si="75"/>
        <v>15</v>
      </c>
      <c r="H1310" s="4">
        <f t="shared" si="77"/>
        <v>3</v>
      </c>
      <c r="I1310" s="2">
        <f t="shared" si="76"/>
        <v>0.25</v>
      </c>
      <c r="O1310" s="3">
        <v>0</v>
      </c>
      <c r="P1310" s="11">
        <f t="shared" si="79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74"/>
        <v>132</v>
      </c>
      <c r="F1311" s="4">
        <f t="shared" si="78"/>
        <v>14</v>
      </c>
      <c r="G1311" s="4">
        <f t="shared" si="75"/>
        <v>4</v>
      </c>
      <c r="H1311" s="4">
        <f t="shared" si="77"/>
        <v>0</v>
      </c>
      <c r="I1311" s="2">
        <f t="shared" si="76"/>
        <v>0</v>
      </c>
      <c r="O1311" s="3">
        <v>0</v>
      </c>
      <c r="P1311" s="11">
        <f t="shared" si="79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74"/>
        <v>971</v>
      </c>
      <c r="F1312" s="4">
        <f t="shared" si="78"/>
        <v>54</v>
      </c>
      <c r="G1312" s="4">
        <f t="shared" si="75"/>
        <v>83</v>
      </c>
      <c r="H1312" s="4">
        <f t="shared" si="77"/>
        <v>9</v>
      </c>
      <c r="I1312" s="2">
        <f t="shared" si="76"/>
        <v>0.12162162162162163</v>
      </c>
      <c r="O1312" s="3">
        <v>9</v>
      </c>
      <c r="P1312" s="11">
        <f t="shared" si="79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74"/>
        <v>12</v>
      </c>
      <c r="F1313" s="4">
        <f t="shared" si="78"/>
        <v>0</v>
      </c>
      <c r="G1313" s="4">
        <f t="shared" si="75"/>
        <v>0</v>
      </c>
      <c r="H1313" s="4">
        <f t="shared" si="77"/>
        <v>0</v>
      </c>
      <c r="I1313" s="2">
        <f t="shared" si="76"/>
        <v>0</v>
      </c>
      <c r="O1313" s="3">
        <v>0</v>
      </c>
      <c r="P1313" s="11">
        <f t="shared" si="79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74"/>
        <v>97</v>
      </c>
      <c r="F1314" s="4">
        <f t="shared" si="78"/>
        <v>2</v>
      </c>
      <c r="G1314" s="4">
        <f t="shared" si="75"/>
        <v>6</v>
      </c>
      <c r="H1314" s="4">
        <f t="shared" si="77"/>
        <v>0</v>
      </c>
      <c r="I1314" s="2">
        <f t="shared" si="76"/>
        <v>0</v>
      </c>
      <c r="O1314" s="3">
        <v>0</v>
      </c>
      <c r="P1314" s="11">
        <f t="shared" si="79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74"/>
        <v>154</v>
      </c>
      <c r="F1315" s="4">
        <f t="shared" si="78"/>
        <v>3</v>
      </c>
      <c r="G1315" s="4">
        <f t="shared" si="75"/>
        <v>2</v>
      </c>
      <c r="H1315" s="4">
        <f t="shared" si="77"/>
        <v>0</v>
      </c>
      <c r="I1315" s="2">
        <f t="shared" si="76"/>
        <v>0</v>
      </c>
      <c r="O1315" s="3">
        <v>0</v>
      </c>
      <c r="P1315" s="11">
        <f t="shared" si="79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74"/>
        <v>91</v>
      </c>
      <c r="F1316" s="4">
        <f t="shared" si="78"/>
        <v>6</v>
      </c>
      <c r="G1316" s="4">
        <f t="shared" si="75"/>
        <v>14</v>
      </c>
      <c r="H1316" s="4">
        <f t="shared" si="77"/>
        <v>4</v>
      </c>
      <c r="I1316" s="2">
        <f t="shared" si="76"/>
        <v>0.4</v>
      </c>
      <c r="O1316" s="3">
        <v>1</v>
      </c>
      <c r="P1316" s="11">
        <f t="shared" si="79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74"/>
        <v>57</v>
      </c>
      <c r="F1317" s="4">
        <f t="shared" si="78"/>
        <v>3</v>
      </c>
      <c r="G1317" s="4">
        <f t="shared" si="75"/>
        <v>5</v>
      </c>
      <c r="H1317" s="4">
        <f t="shared" si="77"/>
        <v>2</v>
      </c>
      <c r="I1317" s="2">
        <f t="shared" si="76"/>
        <v>0.66666666666666663</v>
      </c>
      <c r="O1317" s="3">
        <v>0</v>
      </c>
      <c r="P1317" s="11">
        <f t="shared" si="79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74"/>
        <v>105</v>
      </c>
      <c r="F1318" s="4">
        <f t="shared" si="78"/>
        <v>6</v>
      </c>
      <c r="G1318" s="4">
        <f t="shared" si="75"/>
        <v>1</v>
      </c>
      <c r="H1318" s="4">
        <f t="shared" si="77"/>
        <v>0</v>
      </c>
      <c r="I1318" s="2">
        <f t="shared" si="76"/>
        <v>0</v>
      </c>
      <c r="O1318" s="3">
        <v>0</v>
      </c>
      <c r="P1318" s="11">
        <f t="shared" si="79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74"/>
        <v>108</v>
      </c>
      <c r="F1319" s="4">
        <f t="shared" si="78"/>
        <v>4</v>
      </c>
      <c r="G1319" s="4">
        <f t="shared" si="75"/>
        <v>5</v>
      </c>
      <c r="H1319" s="4">
        <f t="shared" si="77"/>
        <v>1</v>
      </c>
      <c r="I1319" s="2">
        <f t="shared" si="76"/>
        <v>0.25</v>
      </c>
      <c r="O1319" s="3">
        <v>0</v>
      </c>
      <c r="P1319" s="11">
        <f t="shared" si="79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74"/>
        <v>85</v>
      </c>
      <c r="F1320" s="4">
        <f t="shared" si="78"/>
        <v>2</v>
      </c>
      <c r="G1320" s="4">
        <f t="shared" si="75"/>
        <v>2</v>
      </c>
      <c r="H1320" s="4">
        <f t="shared" si="77"/>
        <v>0</v>
      </c>
      <c r="I1320" s="2">
        <f t="shared" si="76"/>
        <v>0</v>
      </c>
      <c r="O1320" s="3">
        <v>0</v>
      </c>
      <c r="P1320" s="11">
        <f t="shared" si="79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74"/>
        <v>87</v>
      </c>
      <c r="F1321" s="4">
        <f t="shared" si="78"/>
        <v>3</v>
      </c>
      <c r="G1321" s="4">
        <f t="shared" si="75"/>
        <v>2</v>
      </c>
      <c r="H1321" s="4">
        <f t="shared" si="77"/>
        <v>0</v>
      </c>
      <c r="I1321" s="2">
        <f t="shared" si="76"/>
        <v>0</v>
      </c>
      <c r="O1321" s="3">
        <v>0</v>
      </c>
      <c r="P1321" s="11">
        <f t="shared" si="79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74"/>
        <v>64</v>
      </c>
      <c r="F1322" s="4">
        <f t="shared" si="78"/>
        <v>2</v>
      </c>
      <c r="G1322" s="4">
        <f t="shared" si="75"/>
        <v>3</v>
      </c>
      <c r="H1322" s="4">
        <f t="shared" si="77"/>
        <v>0</v>
      </c>
      <c r="I1322" s="2">
        <f t="shared" si="76"/>
        <v>0</v>
      </c>
      <c r="O1322" s="3">
        <v>0</v>
      </c>
      <c r="P1322" s="11">
        <f t="shared" si="79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74"/>
        <v>50</v>
      </c>
      <c r="F1323" s="4">
        <f t="shared" si="78"/>
        <v>0</v>
      </c>
      <c r="G1323" s="4">
        <f t="shared" si="75"/>
        <v>3</v>
      </c>
      <c r="H1323" s="4">
        <f t="shared" si="77"/>
        <v>0</v>
      </c>
      <c r="I1323" s="2">
        <f t="shared" si="76"/>
        <v>0</v>
      </c>
      <c r="O1323" s="3">
        <v>0</v>
      </c>
      <c r="P1323" s="11">
        <f t="shared" si="79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74"/>
        <v>126</v>
      </c>
      <c r="F1324" s="4">
        <f t="shared" si="78"/>
        <v>10</v>
      </c>
      <c r="G1324" s="4">
        <f t="shared" si="75"/>
        <v>7</v>
      </c>
      <c r="H1324" s="4">
        <f t="shared" si="77"/>
        <v>1</v>
      </c>
      <c r="I1324" s="2">
        <f t="shared" si="76"/>
        <v>0.16666666666666666</v>
      </c>
      <c r="O1324" s="3">
        <v>0</v>
      </c>
      <c r="P1324" s="11">
        <f t="shared" si="79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74"/>
        <v>14</v>
      </c>
      <c r="F1325" s="4">
        <f t="shared" si="78"/>
        <v>0</v>
      </c>
      <c r="G1325" s="4">
        <f t="shared" si="75"/>
        <v>2</v>
      </c>
      <c r="H1325" s="4">
        <f t="shared" si="77"/>
        <v>0</v>
      </c>
      <c r="I1325" s="2">
        <f t="shared" si="76"/>
        <v>0</v>
      </c>
      <c r="O1325" s="3">
        <v>0</v>
      </c>
      <c r="P1325" s="11">
        <f t="shared" si="79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74"/>
        <v>1296</v>
      </c>
      <c r="F1326" s="4">
        <f t="shared" si="78"/>
        <v>60</v>
      </c>
      <c r="G1326" s="4">
        <f t="shared" si="75"/>
        <v>119</v>
      </c>
      <c r="H1326" s="4">
        <f t="shared" si="77"/>
        <v>4</v>
      </c>
      <c r="I1326" s="2">
        <f t="shared" si="76"/>
        <v>3.4782608695652174E-2</v>
      </c>
      <c r="O1326" s="3">
        <v>3</v>
      </c>
      <c r="P1326" s="11">
        <f t="shared" si="79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74"/>
        <v>20</v>
      </c>
      <c r="F1327" s="4">
        <f t="shared" si="78"/>
        <v>1</v>
      </c>
      <c r="G1327" s="4">
        <f t="shared" si="75"/>
        <v>0</v>
      </c>
      <c r="H1327" s="4">
        <f t="shared" si="77"/>
        <v>0</v>
      </c>
      <c r="I1327" s="2">
        <f t="shared" si="76"/>
        <v>0</v>
      </c>
      <c r="O1327" s="3">
        <v>0</v>
      </c>
      <c r="P1327" s="11">
        <f t="shared" si="79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74"/>
        <v>69</v>
      </c>
      <c r="F1328" s="4">
        <f t="shared" si="78"/>
        <v>11</v>
      </c>
      <c r="G1328" s="4">
        <f t="shared" si="75"/>
        <v>5</v>
      </c>
      <c r="H1328" s="4">
        <f t="shared" si="77"/>
        <v>3</v>
      </c>
      <c r="I1328" s="2">
        <f t="shared" si="76"/>
        <v>1.5</v>
      </c>
      <c r="O1328" s="3">
        <v>0</v>
      </c>
      <c r="P1328" s="11">
        <f t="shared" si="79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74"/>
        <v>168</v>
      </c>
      <c r="F1329" s="4">
        <f t="shared" si="78"/>
        <v>10</v>
      </c>
      <c r="G1329" s="4">
        <f t="shared" si="75"/>
        <v>4</v>
      </c>
      <c r="H1329" s="4">
        <f t="shared" si="77"/>
        <v>1</v>
      </c>
      <c r="I1329" s="2">
        <f t="shared" si="76"/>
        <v>0.33333333333333331</v>
      </c>
      <c r="O1329" s="3">
        <v>0</v>
      </c>
      <c r="P1329" s="11">
        <f t="shared" si="79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74"/>
        <v>23</v>
      </c>
      <c r="F1330" s="4">
        <f t="shared" si="78"/>
        <v>0</v>
      </c>
      <c r="G1330" s="4">
        <f t="shared" si="75"/>
        <v>2</v>
      </c>
      <c r="H1330" s="4">
        <f t="shared" si="77"/>
        <v>0</v>
      </c>
      <c r="I1330" s="2">
        <f t="shared" si="76"/>
        <v>0</v>
      </c>
      <c r="O1330" s="3">
        <v>0</v>
      </c>
      <c r="P1330" s="11">
        <f t="shared" si="79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74"/>
        <v>69</v>
      </c>
      <c r="F1331" s="4">
        <f t="shared" si="78"/>
        <v>1</v>
      </c>
      <c r="G1331" s="4">
        <f t="shared" si="75"/>
        <v>5</v>
      </c>
      <c r="H1331" s="4">
        <f t="shared" si="77"/>
        <v>0</v>
      </c>
      <c r="I1331" s="2">
        <f t="shared" si="76"/>
        <v>0</v>
      </c>
      <c r="O1331" s="3">
        <v>0</v>
      </c>
      <c r="P1331" s="11">
        <f t="shared" si="79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74"/>
        <v>171</v>
      </c>
      <c r="F1332" s="4">
        <f t="shared" si="78"/>
        <v>10</v>
      </c>
      <c r="G1332" s="4">
        <f t="shared" si="75"/>
        <v>13</v>
      </c>
      <c r="H1332" s="4">
        <f t="shared" si="77"/>
        <v>0</v>
      </c>
      <c r="I1332" s="2">
        <f t="shared" si="76"/>
        <v>0</v>
      </c>
      <c r="O1332" s="3">
        <v>0</v>
      </c>
      <c r="P1332" s="11">
        <f t="shared" si="79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74"/>
        <v>180</v>
      </c>
      <c r="F1333" s="4">
        <f t="shared" si="78"/>
        <v>6</v>
      </c>
      <c r="G1333" s="4">
        <f t="shared" si="75"/>
        <v>11</v>
      </c>
      <c r="H1333" s="4">
        <f t="shared" si="77"/>
        <v>2</v>
      </c>
      <c r="I1333" s="2">
        <f t="shared" si="76"/>
        <v>0.22222222222222221</v>
      </c>
      <c r="O1333" s="3">
        <v>1</v>
      </c>
      <c r="P1333" s="11">
        <f t="shared" si="79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74"/>
        <v>335</v>
      </c>
      <c r="F1334" s="4">
        <f t="shared" si="78"/>
        <v>45</v>
      </c>
      <c r="G1334" s="4">
        <f t="shared" si="75"/>
        <v>22</v>
      </c>
      <c r="H1334" s="4">
        <f t="shared" si="77"/>
        <v>3</v>
      </c>
      <c r="I1334" s="2">
        <f t="shared" si="76"/>
        <v>0.15789473684210525</v>
      </c>
      <c r="O1334" s="3">
        <v>0</v>
      </c>
      <c r="P1334" s="11">
        <f t="shared" si="79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74"/>
        <v>87</v>
      </c>
      <c r="F1335" s="4">
        <f t="shared" si="78"/>
        <v>4</v>
      </c>
      <c r="G1335" s="4">
        <f t="shared" si="75"/>
        <v>20</v>
      </c>
      <c r="H1335" s="4">
        <f t="shared" si="77"/>
        <v>4</v>
      </c>
      <c r="I1335" s="2">
        <f t="shared" si="76"/>
        <v>0.25</v>
      </c>
      <c r="O1335" s="3">
        <v>1</v>
      </c>
      <c r="P1335" s="11">
        <f t="shared" si="79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74"/>
        <v>152</v>
      </c>
      <c r="F1336" s="4">
        <f t="shared" si="78"/>
        <v>6</v>
      </c>
      <c r="G1336" s="4">
        <f t="shared" si="75"/>
        <v>9</v>
      </c>
      <c r="H1336" s="4">
        <f t="shared" si="77"/>
        <v>3</v>
      </c>
      <c r="I1336" s="2">
        <f t="shared" si="76"/>
        <v>0.5</v>
      </c>
      <c r="O1336" s="3">
        <v>0</v>
      </c>
      <c r="P1336" s="11">
        <f t="shared" si="79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74"/>
        <v>519</v>
      </c>
      <c r="F1337" s="4">
        <f t="shared" si="78"/>
        <v>11</v>
      </c>
      <c r="G1337" s="4">
        <f t="shared" si="75"/>
        <v>24</v>
      </c>
      <c r="H1337" s="4">
        <f t="shared" si="77"/>
        <v>3</v>
      </c>
      <c r="I1337" s="2">
        <f t="shared" si="76"/>
        <v>0.14285714285714285</v>
      </c>
      <c r="O1337" s="3">
        <v>0</v>
      </c>
      <c r="P1337" s="11">
        <f t="shared" si="79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80">SUM(C1338:D1338)</f>
        <v>219</v>
      </c>
      <c r="F1338" s="4">
        <f t="shared" si="78"/>
        <v>12</v>
      </c>
      <c r="G1338" s="4">
        <f t="shared" ref="G1338:G1401" si="81">C1338</f>
        <v>3</v>
      </c>
      <c r="H1338" s="4">
        <f t="shared" si="77"/>
        <v>0</v>
      </c>
      <c r="I1338" s="2">
        <f t="shared" si="76"/>
        <v>0</v>
      </c>
      <c r="O1338" s="3">
        <v>0</v>
      </c>
      <c r="P1338" s="11">
        <f t="shared" si="79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0"/>
        <v>87</v>
      </c>
      <c r="F1339" s="4">
        <f t="shared" si="78"/>
        <v>9</v>
      </c>
      <c r="G1339" s="4">
        <f t="shared" si="81"/>
        <v>4</v>
      </c>
      <c r="H1339" s="4">
        <f t="shared" si="77"/>
        <v>1</v>
      </c>
      <c r="I1339" s="2">
        <f t="shared" si="76"/>
        <v>0.33333333333333331</v>
      </c>
      <c r="O1339" s="3">
        <v>0</v>
      </c>
      <c r="P1339" s="11">
        <f t="shared" si="79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0"/>
        <v>57</v>
      </c>
      <c r="F1340" s="4">
        <f t="shared" si="78"/>
        <v>5</v>
      </c>
      <c r="G1340" s="4">
        <f t="shared" si="81"/>
        <v>2</v>
      </c>
      <c r="H1340" s="4">
        <f t="shared" si="77"/>
        <v>0</v>
      </c>
      <c r="I1340" s="2">
        <f t="shared" si="76"/>
        <v>0</v>
      </c>
      <c r="O1340" s="3">
        <v>0</v>
      </c>
      <c r="P1340" s="11">
        <f t="shared" si="79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0"/>
        <v>144</v>
      </c>
      <c r="F1341" s="4">
        <f t="shared" si="78"/>
        <v>3</v>
      </c>
      <c r="G1341" s="4">
        <f t="shared" si="81"/>
        <v>6</v>
      </c>
      <c r="H1341" s="4">
        <f t="shared" si="77"/>
        <v>0</v>
      </c>
      <c r="I1341" s="2">
        <f t="shared" si="76"/>
        <v>0</v>
      </c>
      <c r="O1341" s="3">
        <v>0</v>
      </c>
      <c r="P1341" s="11">
        <f t="shared" si="79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0"/>
        <v>788</v>
      </c>
      <c r="F1342" s="4">
        <f t="shared" si="78"/>
        <v>51</v>
      </c>
      <c r="G1342" s="4">
        <f t="shared" si="81"/>
        <v>54</v>
      </c>
      <c r="H1342" s="4">
        <f t="shared" si="77"/>
        <v>3</v>
      </c>
      <c r="I1342" s="2">
        <f t="shared" si="76"/>
        <v>5.8823529411764705E-2</v>
      </c>
      <c r="O1342" s="3">
        <v>1</v>
      </c>
      <c r="P1342" s="11">
        <f t="shared" si="79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0"/>
        <v>18</v>
      </c>
      <c r="F1343" s="4">
        <f t="shared" si="78"/>
        <v>2</v>
      </c>
      <c r="G1343" s="4">
        <f t="shared" si="81"/>
        <v>0</v>
      </c>
      <c r="H1343" s="4">
        <f t="shared" si="77"/>
        <v>0</v>
      </c>
      <c r="I1343" s="2">
        <f t="shared" si="76"/>
        <v>0</v>
      </c>
      <c r="O1343" s="3">
        <v>0</v>
      </c>
      <c r="P1343" s="11">
        <f t="shared" si="79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80"/>
        <v>52</v>
      </c>
      <c r="F1344" s="4">
        <f t="shared" si="78"/>
        <v>4</v>
      </c>
      <c r="G1344" s="4">
        <f t="shared" si="81"/>
        <v>5</v>
      </c>
      <c r="H1344" s="4">
        <f t="shared" si="77"/>
        <v>1</v>
      </c>
      <c r="I1344" s="2">
        <f t="shared" si="76"/>
        <v>0.25</v>
      </c>
      <c r="O1344" s="3">
        <v>0</v>
      </c>
      <c r="P1344" s="11">
        <f t="shared" si="79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80"/>
        <v>83</v>
      </c>
      <c r="F1345" s="4">
        <f t="shared" si="78"/>
        <v>1</v>
      </c>
      <c r="G1345" s="4">
        <f t="shared" si="81"/>
        <v>2</v>
      </c>
      <c r="H1345" s="4">
        <f t="shared" si="77"/>
        <v>0</v>
      </c>
      <c r="I1345" s="2">
        <f t="shared" si="76"/>
        <v>0</v>
      </c>
      <c r="O1345" s="3">
        <v>1</v>
      </c>
      <c r="P1345" s="11">
        <f t="shared" si="79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80"/>
        <v>127</v>
      </c>
      <c r="F1346" s="4">
        <f t="shared" si="78"/>
        <v>12</v>
      </c>
      <c r="G1346" s="4">
        <f t="shared" si="81"/>
        <v>4</v>
      </c>
      <c r="H1346" s="4">
        <f t="shared" si="77"/>
        <v>1</v>
      </c>
      <c r="I1346" s="2">
        <f t="shared" si="76"/>
        <v>0.33333333333333331</v>
      </c>
      <c r="O1346" s="3">
        <v>0</v>
      </c>
      <c r="P1346" s="11">
        <f t="shared" si="79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80"/>
        <v>33</v>
      </c>
      <c r="F1347" s="4">
        <f t="shared" si="78"/>
        <v>0</v>
      </c>
      <c r="G1347" s="4">
        <f t="shared" si="81"/>
        <v>3</v>
      </c>
      <c r="H1347" s="4">
        <f t="shared" si="77"/>
        <v>0</v>
      </c>
      <c r="I1347" s="2">
        <f t="shared" ref="I1347:I1410" si="82">IFERROR((G1347-SUMIFS(G:G,A:A,A1347-1,B:B,B1347))/SUMIFS(G:G,A:A,A1347-1,B:B,B1347),0)</f>
        <v>0</v>
      </c>
      <c r="O1347" s="3">
        <v>0</v>
      </c>
      <c r="P1347" s="11">
        <f t="shared" si="79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80"/>
        <v>16</v>
      </c>
      <c r="F1348" s="4">
        <f t="shared" si="78"/>
        <v>1</v>
      </c>
      <c r="G1348" s="4">
        <f t="shared" si="81"/>
        <v>0</v>
      </c>
      <c r="H1348" s="4">
        <f t="shared" si="77"/>
        <v>0</v>
      </c>
      <c r="I1348" s="2">
        <f t="shared" si="82"/>
        <v>0</v>
      </c>
      <c r="O1348" s="3">
        <v>0</v>
      </c>
      <c r="P1348" s="11">
        <f t="shared" si="79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80"/>
        <v>30</v>
      </c>
      <c r="F1349" s="4">
        <f t="shared" si="78"/>
        <v>5</v>
      </c>
      <c r="G1349" s="4">
        <f t="shared" si="81"/>
        <v>3</v>
      </c>
      <c r="H1349" s="4">
        <f t="shared" ref="H1349:H1412" si="83">G1349-SUMIFS(G:G,A:A,A1349-1,B:B,B1349)</f>
        <v>0</v>
      </c>
      <c r="I1349" s="2">
        <f t="shared" si="82"/>
        <v>0</v>
      </c>
      <c r="O1349" s="3">
        <v>0</v>
      </c>
      <c r="P1349" s="11">
        <f t="shared" si="79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80"/>
        <v>485</v>
      </c>
      <c r="F1350" s="4">
        <f t="shared" si="78"/>
        <v>26</v>
      </c>
      <c r="G1350" s="4">
        <f t="shared" si="81"/>
        <v>55</v>
      </c>
      <c r="H1350" s="4">
        <f t="shared" si="83"/>
        <v>3</v>
      </c>
      <c r="I1350" s="2">
        <f t="shared" si="82"/>
        <v>5.7692307692307696E-2</v>
      </c>
      <c r="O1350" s="3">
        <v>0</v>
      </c>
      <c r="P1350" s="11">
        <f t="shared" si="79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80"/>
        <v>128</v>
      </c>
      <c r="F1351" s="4">
        <f t="shared" si="78"/>
        <v>11</v>
      </c>
      <c r="G1351" s="4">
        <f t="shared" si="81"/>
        <v>0</v>
      </c>
      <c r="H1351" s="4">
        <f t="shared" si="83"/>
        <v>0</v>
      </c>
      <c r="I1351" s="2">
        <f t="shared" si="82"/>
        <v>0</v>
      </c>
      <c r="O1351" s="3">
        <v>0</v>
      </c>
      <c r="P1351" s="11">
        <f t="shared" si="79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80"/>
        <v>192</v>
      </c>
      <c r="F1352" s="4">
        <f t="shared" si="78"/>
        <v>14</v>
      </c>
      <c r="G1352" s="4">
        <f t="shared" si="81"/>
        <v>5</v>
      </c>
      <c r="H1352" s="4">
        <f t="shared" si="83"/>
        <v>0</v>
      </c>
      <c r="I1352" s="2">
        <f t="shared" si="82"/>
        <v>0</v>
      </c>
      <c r="O1352" s="3">
        <v>0</v>
      </c>
      <c r="P1352" s="11">
        <f t="shared" si="79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80"/>
        <v>515</v>
      </c>
      <c r="F1353" s="4">
        <f t="shared" si="78"/>
        <v>23</v>
      </c>
      <c r="G1353" s="4">
        <f t="shared" si="81"/>
        <v>60</v>
      </c>
      <c r="H1353" s="4">
        <f t="shared" si="83"/>
        <v>1</v>
      </c>
      <c r="I1353" s="2">
        <f t="shared" si="82"/>
        <v>1.6949152542372881E-2</v>
      </c>
      <c r="O1353" s="3">
        <v>0</v>
      </c>
      <c r="P1353" s="11">
        <f t="shared" si="79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80"/>
        <v>1546</v>
      </c>
      <c r="F1354" s="4">
        <f t="shared" si="78"/>
        <v>110</v>
      </c>
      <c r="G1354" s="4">
        <f t="shared" si="81"/>
        <v>161</v>
      </c>
      <c r="H1354" s="4">
        <f t="shared" si="83"/>
        <v>14</v>
      </c>
      <c r="I1354" s="2">
        <f t="shared" si="82"/>
        <v>9.5238095238095233E-2</v>
      </c>
      <c r="O1354" s="3">
        <v>3</v>
      </c>
      <c r="P1354" s="11">
        <f t="shared" si="79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80"/>
        <v>69</v>
      </c>
      <c r="F1355" s="4">
        <f t="shared" si="78"/>
        <v>1</v>
      </c>
      <c r="G1355" s="4">
        <f t="shared" si="81"/>
        <v>3</v>
      </c>
      <c r="H1355" s="4">
        <f t="shared" si="83"/>
        <v>0</v>
      </c>
      <c r="I1355" s="2">
        <f t="shared" si="82"/>
        <v>0</v>
      </c>
      <c r="O1355" s="3">
        <v>0</v>
      </c>
      <c r="P1355" s="11">
        <f t="shared" si="79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80"/>
        <v>35</v>
      </c>
      <c r="F1356" s="4">
        <f t="shared" si="78"/>
        <v>0</v>
      </c>
      <c r="G1356" s="4">
        <f t="shared" si="81"/>
        <v>2</v>
      </c>
      <c r="H1356" s="4">
        <f t="shared" si="83"/>
        <v>0</v>
      </c>
      <c r="I1356" s="2">
        <f t="shared" si="82"/>
        <v>0</v>
      </c>
      <c r="O1356" s="3">
        <v>0</v>
      </c>
      <c r="P1356" s="11">
        <f t="shared" si="79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80"/>
        <v>328</v>
      </c>
      <c r="F1357" s="4">
        <f t="shared" si="78"/>
        <v>23</v>
      </c>
      <c r="G1357" s="4">
        <f t="shared" si="81"/>
        <v>16</v>
      </c>
      <c r="H1357" s="4">
        <f t="shared" si="83"/>
        <v>2</v>
      </c>
      <c r="I1357" s="2">
        <f t="shared" si="82"/>
        <v>0.14285714285714285</v>
      </c>
      <c r="O1357" s="3">
        <v>0</v>
      </c>
      <c r="P1357" s="11">
        <f t="shared" si="79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80"/>
        <v>4162</v>
      </c>
      <c r="F1358" s="4">
        <f t="shared" si="78"/>
        <v>124</v>
      </c>
      <c r="G1358" s="4">
        <f t="shared" si="81"/>
        <v>766</v>
      </c>
      <c r="H1358" s="4">
        <f t="shared" si="83"/>
        <v>30</v>
      </c>
      <c r="I1358" s="2">
        <f t="shared" si="82"/>
        <v>4.0760869565217392E-2</v>
      </c>
      <c r="O1358" s="3">
        <v>13</v>
      </c>
      <c r="P1358" s="11">
        <f t="shared" si="79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80"/>
        <v>128</v>
      </c>
      <c r="F1359" s="4">
        <f t="shared" si="78"/>
        <v>3</v>
      </c>
      <c r="G1359" s="4">
        <f t="shared" si="81"/>
        <v>3</v>
      </c>
      <c r="H1359" s="4">
        <f t="shared" si="83"/>
        <v>0</v>
      </c>
      <c r="I1359" s="2">
        <f t="shared" si="82"/>
        <v>0</v>
      </c>
      <c r="O1359" s="3">
        <v>0</v>
      </c>
      <c r="P1359" s="11">
        <f t="shared" si="79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80"/>
        <v>68</v>
      </c>
      <c r="F1360" s="4">
        <f t="shared" si="78"/>
        <v>5</v>
      </c>
      <c r="G1360" s="4">
        <f t="shared" si="81"/>
        <v>2</v>
      </c>
      <c r="H1360" s="4">
        <f t="shared" si="83"/>
        <v>0</v>
      </c>
      <c r="I1360" s="2">
        <f t="shared" si="82"/>
        <v>0</v>
      </c>
      <c r="O1360" s="3">
        <v>0</v>
      </c>
      <c r="P1360" s="11">
        <f t="shared" si="79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80"/>
        <v>236</v>
      </c>
      <c r="F1361" s="4">
        <f t="shared" si="78"/>
        <v>10</v>
      </c>
      <c r="G1361" s="4">
        <f t="shared" si="81"/>
        <v>25</v>
      </c>
      <c r="H1361" s="4">
        <f t="shared" si="83"/>
        <v>4</v>
      </c>
      <c r="I1361" s="2">
        <f t="shared" si="82"/>
        <v>0.19047619047619047</v>
      </c>
      <c r="O1361" s="3">
        <v>1</v>
      </c>
      <c r="P1361" s="11">
        <f t="shared" si="79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80"/>
        <v>1556</v>
      </c>
      <c r="F1362" s="4">
        <f t="shared" si="78"/>
        <v>81</v>
      </c>
      <c r="G1362" s="4">
        <f t="shared" si="81"/>
        <v>335</v>
      </c>
      <c r="H1362" s="4">
        <f t="shared" si="83"/>
        <v>14</v>
      </c>
      <c r="I1362" s="2">
        <f t="shared" si="82"/>
        <v>4.3613707165109032E-2</v>
      </c>
      <c r="O1362" s="3">
        <v>15</v>
      </c>
      <c r="P1362" s="11">
        <f t="shared" si="79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80"/>
        <v>311</v>
      </c>
      <c r="F1363" s="4">
        <f t="shared" si="78"/>
        <v>22</v>
      </c>
      <c r="G1363" s="4">
        <f t="shared" si="81"/>
        <v>36</v>
      </c>
      <c r="H1363" s="4">
        <f t="shared" si="83"/>
        <v>3</v>
      </c>
      <c r="I1363" s="2">
        <f t="shared" si="82"/>
        <v>9.0909090909090912E-2</v>
      </c>
      <c r="O1363" s="3">
        <v>0</v>
      </c>
      <c r="P1363" s="11">
        <f t="shared" si="79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80"/>
        <v>55</v>
      </c>
      <c r="F1364" s="4">
        <f t="shared" si="78"/>
        <v>4</v>
      </c>
      <c r="G1364" s="4">
        <f t="shared" si="81"/>
        <v>11</v>
      </c>
      <c r="H1364" s="4">
        <f t="shared" si="83"/>
        <v>3</v>
      </c>
      <c r="I1364" s="2">
        <f t="shared" si="82"/>
        <v>0.375</v>
      </c>
      <c r="O1364" s="3">
        <v>1</v>
      </c>
      <c r="P1364" s="11">
        <f t="shared" si="79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80"/>
        <v>32</v>
      </c>
      <c r="F1365" s="4">
        <f t="shared" si="78"/>
        <v>1</v>
      </c>
      <c r="G1365" s="4">
        <f t="shared" si="81"/>
        <v>1</v>
      </c>
      <c r="H1365" s="4">
        <f t="shared" si="83"/>
        <v>0</v>
      </c>
      <c r="I1365" s="2">
        <f t="shared" si="82"/>
        <v>0</v>
      </c>
      <c r="O1365" s="3">
        <v>0</v>
      </c>
      <c r="P1365" s="11">
        <f t="shared" si="79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80"/>
        <v>35</v>
      </c>
      <c r="F1366" s="4">
        <f t="shared" si="78"/>
        <v>1</v>
      </c>
      <c r="G1366" s="4">
        <f t="shared" si="81"/>
        <v>1</v>
      </c>
      <c r="H1366" s="4">
        <f t="shared" si="83"/>
        <v>0</v>
      </c>
      <c r="I1366" s="2">
        <f t="shared" si="82"/>
        <v>0</v>
      </c>
      <c r="O1366" s="3">
        <v>0</v>
      </c>
      <c r="P1366" s="11">
        <f t="shared" si="79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80"/>
        <v>25</v>
      </c>
      <c r="F1367" s="4">
        <f t="shared" si="78"/>
        <v>1</v>
      </c>
      <c r="G1367" s="4">
        <f t="shared" si="81"/>
        <v>0</v>
      </c>
      <c r="H1367" s="4">
        <f t="shared" si="83"/>
        <v>0</v>
      </c>
      <c r="I1367" s="2">
        <f t="shared" si="82"/>
        <v>0</v>
      </c>
      <c r="O1367" s="3">
        <v>0</v>
      </c>
      <c r="P1367" s="11">
        <f t="shared" si="79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80"/>
        <v>135</v>
      </c>
      <c r="F1368" s="4">
        <f t="shared" si="78"/>
        <v>8</v>
      </c>
      <c r="G1368" s="4">
        <f t="shared" si="81"/>
        <v>1</v>
      </c>
      <c r="H1368" s="4">
        <f t="shared" si="83"/>
        <v>0</v>
      </c>
      <c r="I1368" s="2">
        <f t="shared" si="82"/>
        <v>0</v>
      </c>
      <c r="O1368" s="3">
        <v>0</v>
      </c>
      <c r="P1368" s="11">
        <f t="shared" si="79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80"/>
        <v>344</v>
      </c>
      <c r="F1369" s="4">
        <f t="shared" si="78"/>
        <v>6</v>
      </c>
      <c r="G1369" s="4">
        <f t="shared" si="81"/>
        <v>24</v>
      </c>
      <c r="H1369" s="4">
        <f t="shared" si="83"/>
        <v>1</v>
      </c>
      <c r="I1369" s="2">
        <f t="shared" si="82"/>
        <v>4.3478260869565216E-2</v>
      </c>
      <c r="O1369" s="3">
        <v>0</v>
      </c>
      <c r="P1369" s="11">
        <f t="shared" si="79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80"/>
        <v>47</v>
      </c>
      <c r="F1370" s="4">
        <f t="shared" ref="F1370:F1433" si="84">E1370-SUMIFS(E:E,A:A,A1370-1,B:B,B1370)</f>
        <v>4</v>
      </c>
      <c r="G1370" s="4">
        <f t="shared" si="81"/>
        <v>2</v>
      </c>
      <c r="H1370" s="4">
        <f t="shared" si="83"/>
        <v>0</v>
      </c>
      <c r="I1370" s="2">
        <f t="shared" si="82"/>
        <v>0</v>
      </c>
      <c r="O1370" s="3">
        <v>0</v>
      </c>
      <c r="P1370" s="11">
        <f t="shared" si="79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80"/>
        <v>102</v>
      </c>
      <c r="F1371" s="4">
        <f t="shared" si="84"/>
        <v>7</v>
      </c>
      <c r="G1371" s="4">
        <f t="shared" si="81"/>
        <v>5</v>
      </c>
      <c r="H1371" s="4">
        <f t="shared" si="83"/>
        <v>0</v>
      </c>
      <c r="I1371" s="2">
        <f t="shared" si="82"/>
        <v>0</v>
      </c>
      <c r="O1371" s="3">
        <v>0</v>
      </c>
      <c r="P1371" s="11">
        <f t="shared" si="79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80"/>
        <v>130</v>
      </c>
      <c r="F1372" s="4">
        <f t="shared" si="84"/>
        <v>5</v>
      </c>
      <c r="G1372" s="4">
        <f t="shared" si="81"/>
        <v>2</v>
      </c>
      <c r="H1372" s="4">
        <f t="shared" si="83"/>
        <v>0</v>
      </c>
      <c r="I1372" s="2">
        <f t="shared" si="82"/>
        <v>0</v>
      </c>
      <c r="O1372" s="3">
        <v>0</v>
      </c>
      <c r="P1372" s="11">
        <f t="shared" ref="P1372:P1435" si="85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80"/>
        <v>2109</v>
      </c>
      <c r="F1373" s="4">
        <f t="shared" si="84"/>
        <v>34</v>
      </c>
      <c r="G1373" s="4">
        <f t="shared" si="81"/>
        <v>260</v>
      </c>
      <c r="H1373" s="4">
        <f t="shared" si="83"/>
        <v>2</v>
      </c>
      <c r="I1373" s="2">
        <f t="shared" si="82"/>
        <v>7.7519379844961239E-3</v>
      </c>
      <c r="O1373" s="3">
        <v>2</v>
      </c>
      <c r="P1373" s="11">
        <f t="shared" si="85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80"/>
        <v>1093</v>
      </c>
      <c r="F1374" s="4">
        <f t="shared" si="84"/>
        <v>39</v>
      </c>
      <c r="G1374" s="4">
        <f t="shared" si="81"/>
        <v>97</v>
      </c>
      <c r="H1374" s="4">
        <f t="shared" si="83"/>
        <v>4</v>
      </c>
      <c r="I1374" s="2">
        <f t="shared" si="82"/>
        <v>4.3010752688172046E-2</v>
      </c>
      <c r="O1374" s="3">
        <v>0</v>
      </c>
      <c r="P1374" s="11">
        <f t="shared" si="85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80"/>
        <v>7420</v>
      </c>
      <c r="F1375" s="4">
        <f t="shared" si="84"/>
        <v>-66</v>
      </c>
      <c r="G1375" s="4">
        <f t="shared" si="81"/>
        <v>69</v>
      </c>
      <c r="H1375" s="4">
        <f t="shared" si="83"/>
        <v>-17</v>
      </c>
      <c r="I1375" s="2">
        <f t="shared" si="82"/>
        <v>-0.19767441860465115</v>
      </c>
      <c r="O1375" s="3">
        <v>2</v>
      </c>
      <c r="P1375" s="11">
        <f t="shared" si="85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80"/>
        <v>8152</v>
      </c>
      <c r="F1376" s="4">
        <f t="shared" si="84"/>
        <v>649</v>
      </c>
      <c r="G1376" s="4">
        <f t="shared" si="81"/>
        <v>290</v>
      </c>
      <c r="H1376" s="4">
        <f t="shared" si="83"/>
        <v>25</v>
      </c>
      <c r="I1376" s="2">
        <f t="shared" si="82"/>
        <v>9.4339622641509441E-2</v>
      </c>
      <c r="O1376" s="3">
        <v>0</v>
      </c>
      <c r="P1376" s="11">
        <f t="shared" si="85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80"/>
        <v>281</v>
      </c>
      <c r="F1377" s="4">
        <f t="shared" si="84"/>
        <v>40</v>
      </c>
      <c r="G1377" s="4">
        <f t="shared" si="81"/>
        <v>11</v>
      </c>
      <c r="H1377" s="4">
        <f t="shared" si="83"/>
        <v>1</v>
      </c>
      <c r="I1377" s="2">
        <f t="shared" si="82"/>
        <v>0.1</v>
      </c>
      <c r="O1377" s="3">
        <v>0</v>
      </c>
      <c r="P1377" s="11">
        <f t="shared" si="85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80"/>
        <v>174</v>
      </c>
      <c r="F1378" s="4">
        <f t="shared" si="84"/>
        <v>13</v>
      </c>
      <c r="G1378" s="4">
        <f t="shared" si="81"/>
        <v>10</v>
      </c>
      <c r="H1378" s="4">
        <f t="shared" si="83"/>
        <v>2</v>
      </c>
      <c r="I1378" s="2">
        <f t="shared" si="82"/>
        <v>0.25</v>
      </c>
      <c r="O1378" s="3">
        <v>0</v>
      </c>
      <c r="P1378" s="11">
        <f t="shared" si="85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80"/>
        <v>62</v>
      </c>
      <c r="F1379" s="4">
        <f t="shared" si="84"/>
        <v>4</v>
      </c>
      <c r="G1379" s="4">
        <f t="shared" si="81"/>
        <v>4</v>
      </c>
      <c r="H1379" s="4">
        <f t="shared" si="83"/>
        <v>0</v>
      </c>
      <c r="I1379" s="2">
        <f t="shared" si="82"/>
        <v>0</v>
      </c>
      <c r="O1379" s="3">
        <v>0</v>
      </c>
      <c r="P1379" s="11">
        <f t="shared" si="85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80"/>
        <v>35</v>
      </c>
      <c r="F1380" s="4">
        <f t="shared" si="84"/>
        <v>8</v>
      </c>
      <c r="G1380" s="4">
        <f t="shared" si="81"/>
        <v>3</v>
      </c>
      <c r="H1380" s="4">
        <f t="shared" si="83"/>
        <v>0</v>
      </c>
      <c r="I1380" s="2">
        <f t="shared" si="82"/>
        <v>0</v>
      </c>
      <c r="O1380" s="3">
        <v>0</v>
      </c>
      <c r="P1380" s="11">
        <f t="shared" si="85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80"/>
        <v>390</v>
      </c>
      <c r="F1381" s="4">
        <f t="shared" si="84"/>
        <v>58</v>
      </c>
      <c r="G1381" s="4">
        <f t="shared" si="81"/>
        <v>41</v>
      </c>
      <c r="H1381" s="4">
        <f t="shared" si="83"/>
        <v>3</v>
      </c>
      <c r="I1381" s="2">
        <f t="shared" si="82"/>
        <v>7.8947368421052627E-2</v>
      </c>
      <c r="O1381" s="3">
        <v>2</v>
      </c>
      <c r="P1381" s="11">
        <f t="shared" si="85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80"/>
        <v>293</v>
      </c>
      <c r="F1382" s="4">
        <f t="shared" si="84"/>
        <v>44</v>
      </c>
      <c r="G1382" s="4">
        <f t="shared" si="81"/>
        <v>25</v>
      </c>
      <c r="H1382" s="4">
        <f t="shared" si="83"/>
        <v>2</v>
      </c>
      <c r="I1382" s="2">
        <f t="shared" si="82"/>
        <v>8.6956521739130432E-2</v>
      </c>
      <c r="O1382" s="3">
        <v>0</v>
      </c>
      <c r="P1382" s="11">
        <f t="shared" si="85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80"/>
        <v>107</v>
      </c>
      <c r="F1383" s="4">
        <f t="shared" si="84"/>
        <v>14</v>
      </c>
      <c r="G1383" s="4">
        <f t="shared" si="81"/>
        <v>6</v>
      </c>
      <c r="H1383" s="4">
        <f t="shared" si="83"/>
        <v>1</v>
      </c>
      <c r="I1383" s="2">
        <f t="shared" si="82"/>
        <v>0.2</v>
      </c>
      <c r="O1383" s="3">
        <v>0</v>
      </c>
      <c r="P1383" s="11">
        <f t="shared" si="85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80"/>
        <v>89</v>
      </c>
      <c r="F1384" s="4">
        <f t="shared" si="84"/>
        <v>3</v>
      </c>
      <c r="G1384" s="4">
        <f t="shared" si="81"/>
        <v>7</v>
      </c>
      <c r="H1384" s="4">
        <f t="shared" si="83"/>
        <v>0</v>
      </c>
      <c r="I1384" s="2">
        <f t="shared" si="82"/>
        <v>0</v>
      </c>
      <c r="O1384" s="3">
        <v>0</v>
      </c>
      <c r="P1384" s="11">
        <f t="shared" si="85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80"/>
        <v>149</v>
      </c>
      <c r="F1385" s="4">
        <f t="shared" si="84"/>
        <v>14</v>
      </c>
      <c r="G1385" s="4">
        <f t="shared" si="81"/>
        <v>8</v>
      </c>
      <c r="H1385" s="4">
        <f t="shared" si="83"/>
        <v>0</v>
      </c>
      <c r="I1385" s="2">
        <f t="shared" si="82"/>
        <v>0</v>
      </c>
      <c r="O1385" s="3">
        <v>0</v>
      </c>
      <c r="P1385" s="11">
        <f t="shared" si="85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80"/>
        <v>98</v>
      </c>
      <c r="F1386" s="4">
        <f t="shared" si="84"/>
        <v>16</v>
      </c>
      <c r="G1386" s="4">
        <f t="shared" si="81"/>
        <v>3</v>
      </c>
      <c r="H1386" s="4">
        <f t="shared" si="83"/>
        <v>0</v>
      </c>
      <c r="I1386" s="2">
        <f t="shared" si="82"/>
        <v>0</v>
      </c>
      <c r="O1386" s="3">
        <v>0</v>
      </c>
      <c r="P1386" s="11">
        <f t="shared" si="85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80"/>
        <v>344</v>
      </c>
      <c r="F1387" s="4">
        <f t="shared" si="84"/>
        <v>49</v>
      </c>
      <c r="G1387" s="4">
        <f t="shared" si="81"/>
        <v>13</v>
      </c>
      <c r="H1387" s="4">
        <f t="shared" si="83"/>
        <v>0</v>
      </c>
      <c r="I1387" s="2">
        <f t="shared" si="82"/>
        <v>0</v>
      </c>
      <c r="O1387" s="3">
        <v>0</v>
      </c>
      <c r="P1387" s="11">
        <f t="shared" si="85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80"/>
        <v>92</v>
      </c>
      <c r="F1388" s="4">
        <f t="shared" si="84"/>
        <v>14</v>
      </c>
      <c r="G1388" s="4">
        <f t="shared" si="81"/>
        <v>7</v>
      </c>
      <c r="H1388" s="4">
        <f t="shared" si="83"/>
        <v>1</v>
      </c>
      <c r="I1388" s="2">
        <f t="shared" si="82"/>
        <v>0.16666666666666666</v>
      </c>
      <c r="O1388" s="3">
        <v>0</v>
      </c>
      <c r="P1388" s="11">
        <f t="shared" si="85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80"/>
        <v>73</v>
      </c>
      <c r="F1389" s="4">
        <f t="shared" si="84"/>
        <v>8</v>
      </c>
      <c r="G1389" s="4">
        <f t="shared" si="81"/>
        <v>2</v>
      </c>
      <c r="H1389" s="4">
        <f t="shared" si="83"/>
        <v>0</v>
      </c>
      <c r="I1389" s="2">
        <f t="shared" si="82"/>
        <v>0</v>
      </c>
      <c r="O1389" s="3">
        <v>0</v>
      </c>
      <c r="P1389" s="11">
        <f t="shared" si="85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80"/>
        <v>79</v>
      </c>
      <c r="F1390" s="4">
        <f t="shared" si="84"/>
        <v>3</v>
      </c>
      <c r="G1390" s="4">
        <f t="shared" si="81"/>
        <v>1</v>
      </c>
      <c r="H1390" s="4">
        <f t="shared" si="83"/>
        <v>0</v>
      </c>
      <c r="I1390" s="2">
        <f t="shared" si="82"/>
        <v>0</v>
      </c>
      <c r="O1390" s="3">
        <v>0</v>
      </c>
      <c r="P1390" s="11">
        <f t="shared" si="85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80"/>
        <v>78</v>
      </c>
      <c r="F1391" s="4">
        <f t="shared" si="84"/>
        <v>8</v>
      </c>
      <c r="G1391" s="4">
        <f t="shared" si="81"/>
        <v>2</v>
      </c>
      <c r="H1391" s="4">
        <f t="shared" si="83"/>
        <v>1</v>
      </c>
      <c r="I1391" s="2">
        <f t="shared" si="82"/>
        <v>1</v>
      </c>
      <c r="O1391" s="3">
        <v>0</v>
      </c>
      <c r="P1391" s="11">
        <f t="shared" si="85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80"/>
        <v>230</v>
      </c>
      <c r="F1392" s="4">
        <f t="shared" si="84"/>
        <v>13</v>
      </c>
      <c r="G1392" s="4">
        <f t="shared" si="81"/>
        <v>7</v>
      </c>
      <c r="H1392" s="4">
        <f t="shared" si="83"/>
        <v>0</v>
      </c>
      <c r="I1392" s="2">
        <f t="shared" si="82"/>
        <v>0</v>
      </c>
      <c r="O1392" s="3">
        <v>0</v>
      </c>
      <c r="P1392" s="11">
        <f t="shared" si="85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80"/>
        <v>52</v>
      </c>
      <c r="F1393" s="4">
        <f t="shared" si="84"/>
        <v>13</v>
      </c>
      <c r="G1393" s="4">
        <f t="shared" si="81"/>
        <v>0</v>
      </c>
      <c r="H1393" s="4">
        <f t="shared" si="83"/>
        <v>0</v>
      </c>
      <c r="I1393" s="2">
        <f t="shared" si="82"/>
        <v>0</v>
      </c>
      <c r="O1393" s="3">
        <v>0</v>
      </c>
      <c r="P1393" s="11">
        <f t="shared" si="85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80"/>
        <v>557</v>
      </c>
      <c r="F1394" s="4">
        <f t="shared" si="84"/>
        <v>83</v>
      </c>
      <c r="G1394" s="4">
        <f t="shared" si="81"/>
        <v>32</v>
      </c>
      <c r="H1394" s="4">
        <f t="shared" si="83"/>
        <v>6</v>
      </c>
      <c r="I1394" s="2">
        <f t="shared" si="82"/>
        <v>0.23076923076923078</v>
      </c>
      <c r="O1394" s="3">
        <v>0</v>
      </c>
      <c r="P1394" s="11">
        <f t="shared" si="85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80"/>
        <v>7247</v>
      </c>
      <c r="F1395" s="4">
        <f t="shared" si="84"/>
        <v>449</v>
      </c>
      <c r="G1395" s="4">
        <f t="shared" si="81"/>
        <v>888</v>
      </c>
      <c r="H1395" s="4">
        <f t="shared" si="83"/>
        <v>69</v>
      </c>
      <c r="I1395" s="2">
        <f t="shared" si="82"/>
        <v>8.4249084249084255E-2</v>
      </c>
      <c r="O1395" s="3">
        <v>9</v>
      </c>
      <c r="P1395" s="11">
        <f t="shared" si="85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80"/>
        <v>57</v>
      </c>
      <c r="F1396" s="4">
        <f t="shared" si="84"/>
        <v>7</v>
      </c>
      <c r="G1396" s="4">
        <f t="shared" si="81"/>
        <v>0</v>
      </c>
      <c r="H1396" s="4">
        <f t="shared" si="83"/>
        <v>0</v>
      </c>
      <c r="I1396" s="2">
        <f t="shared" si="82"/>
        <v>0</v>
      </c>
      <c r="O1396" s="3">
        <v>0</v>
      </c>
      <c r="P1396" s="11">
        <f t="shared" si="85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80"/>
        <v>126</v>
      </c>
      <c r="F1397" s="4">
        <f t="shared" si="84"/>
        <v>12</v>
      </c>
      <c r="G1397" s="4">
        <f t="shared" si="81"/>
        <v>7</v>
      </c>
      <c r="H1397" s="4">
        <f t="shared" si="83"/>
        <v>0</v>
      </c>
      <c r="I1397" s="2">
        <f t="shared" si="82"/>
        <v>0</v>
      </c>
      <c r="O1397" s="3">
        <v>0</v>
      </c>
      <c r="P1397" s="11">
        <f t="shared" si="85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80"/>
        <v>237</v>
      </c>
      <c r="F1398" s="4">
        <f t="shared" si="84"/>
        <v>20</v>
      </c>
      <c r="G1398" s="4">
        <f t="shared" si="81"/>
        <v>27</v>
      </c>
      <c r="H1398" s="4">
        <f t="shared" si="83"/>
        <v>3</v>
      </c>
      <c r="I1398" s="2">
        <f t="shared" si="82"/>
        <v>0.125</v>
      </c>
      <c r="O1398" s="3">
        <v>0</v>
      </c>
      <c r="P1398" s="11">
        <f t="shared" si="85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80"/>
        <v>140</v>
      </c>
      <c r="F1399" s="4">
        <f t="shared" si="84"/>
        <v>15</v>
      </c>
      <c r="G1399" s="4">
        <f t="shared" si="81"/>
        <v>10</v>
      </c>
      <c r="H1399" s="4">
        <f t="shared" si="83"/>
        <v>1</v>
      </c>
      <c r="I1399" s="2">
        <f t="shared" si="82"/>
        <v>0.1111111111111111</v>
      </c>
      <c r="O1399" s="3">
        <v>0</v>
      </c>
      <c r="P1399" s="11">
        <f t="shared" si="85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80"/>
        <v>210</v>
      </c>
      <c r="F1400" s="4">
        <f t="shared" si="84"/>
        <v>12</v>
      </c>
      <c r="G1400" s="4">
        <f t="shared" si="81"/>
        <v>21</v>
      </c>
      <c r="H1400" s="4">
        <f t="shared" si="83"/>
        <v>0</v>
      </c>
      <c r="I1400" s="2">
        <f t="shared" si="82"/>
        <v>0</v>
      </c>
      <c r="O1400" s="3">
        <v>0</v>
      </c>
      <c r="P1400" s="11">
        <f t="shared" si="85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80"/>
        <v>86</v>
      </c>
      <c r="F1401" s="4">
        <f t="shared" si="84"/>
        <v>11</v>
      </c>
      <c r="G1401" s="4">
        <f t="shared" si="81"/>
        <v>2</v>
      </c>
      <c r="H1401" s="4">
        <f t="shared" si="83"/>
        <v>0</v>
      </c>
      <c r="I1401" s="2">
        <f t="shared" si="82"/>
        <v>0</v>
      </c>
      <c r="O1401" s="3">
        <v>0</v>
      </c>
      <c r="P1401" s="11">
        <f t="shared" si="85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86">SUM(C1402:D1402)</f>
        <v>150</v>
      </c>
      <c r="F1402" s="4">
        <f t="shared" si="84"/>
        <v>11</v>
      </c>
      <c r="G1402" s="4">
        <f t="shared" ref="G1402:G1465" si="87">C1402</f>
        <v>14</v>
      </c>
      <c r="H1402" s="4">
        <f t="shared" si="83"/>
        <v>0</v>
      </c>
      <c r="I1402" s="2">
        <f t="shared" si="82"/>
        <v>0</v>
      </c>
      <c r="O1402" s="3">
        <v>1</v>
      </c>
      <c r="P1402" s="11">
        <f t="shared" si="85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86"/>
        <v>239</v>
      </c>
      <c r="F1403" s="4">
        <f t="shared" si="84"/>
        <v>32</v>
      </c>
      <c r="G1403" s="4">
        <f t="shared" si="87"/>
        <v>13</v>
      </c>
      <c r="H1403" s="4">
        <f t="shared" si="83"/>
        <v>1</v>
      </c>
      <c r="I1403" s="2">
        <f t="shared" si="82"/>
        <v>8.3333333333333329E-2</v>
      </c>
      <c r="O1403" s="3">
        <v>0</v>
      </c>
      <c r="P1403" s="11">
        <f t="shared" si="85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86"/>
        <v>115</v>
      </c>
      <c r="F1404" s="4">
        <f t="shared" si="84"/>
        <v>27</v>
      </c>
      <c r="G1404" s="4">
        <f t="shared" si="87"/>
        <v>3</v>
      </c>
      <c r="H1404" s="4">
        <f t="shared" si="83"/>
        <v>0</v>
      </c>
      <c r="I1404" s="2">
        <f t="shared" si="82"/>
        <v>0</v>
      </c>
      <c r="O1404" s="3">
        <v>0</v>
      </c>
      <c r="P1404" s="11">
        <f t="shared" si="85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86"/>
        <v>57</v>
      </c>
      <c r="F1405" s="4">
        <f t="shared" si="84"/>
        <v>6</v>
      </c>
      <c r="G1405" s="4">
        <f t="shared" si="87"/>
        <v>3</v>
      </c>
      <c r="H1405" s="4">
        <f t="shared" si="83"/>
        <v>0</v>
      </c>
      <c r="I1405" s="2">
        <f t="shared" si="82"/>
        <v>0</v>
      </c>
      <c r="O1405" s="3">
        <v>0</v>
      </c>
      <c r="P1405" s="11">
        <f t="shared" si="85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86"/>
        <v>135</v>
      </c>
      <c r="F1406" s="4">
        <f t="shared" si="84"/>
        <v>26</v>
      </c>
      <c r="G1406" s="4">
        <f t="shared" si="87"/>
        <v>18</v>
      </c>
      <c r="H1406" s="4">
        <f t="shared" si="83"/>
        <v>1</v>
      </c>
      <c r="I1406" s="2">
        <f t="shared" si="82"/>
        <v>5.8823529411764705E-2</v>
      </c>
      <c r="O1406" s="3">
        <v>1</v>
      </c>
      <c r="P1406" s="11">
        <f t="shared" si="85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86"/>
        <v>85</v>
      </c>
      <c r="F1407" s="4">
        <f t="shared" si="84"/>
        <v>18</v>
      </c>
      <c r="G1407" s="4">
        <f t="shared" si="87"/>
        <v>16</v>
      </c>
      <c r="H1407" s="4">
        <f t="shared" si="83"/>
        <v>1</v>
      </c>
      <c r="I1407" s="2">
        <f t="shared" si="82"/>
        <v>6.6666666666666666E-2</v>
      </c>
      <c r="O1407" s="3">
        <v>0</v>
      </c>
      <c r="P1407" s="11">
        <f t="shared" si="85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86"/>
        <v>154</v>
      </c>
      <c r="F1408" s="4">
        <f t="shared" si="84"/>
        <v>22</v>
      </c>
      <c r="G1408" s="4">
        <f t="shared" si="87"/>
        <v>4</v>
      </c>
      <c r="H1408" s="4">
        <f t="shared" si="83"/>
        <v>0</v>
      </c>
      <c r="I1408" s="2">
        <f t="shared" si="82"/>
        <v>0</v>
      </c>
      <c r="O1408" s="3">
        <v>0</v>
      </c>
      <c r="P1408" s="11">
        <f t="shared" si="85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86"/>
        <v>1120</v>
      </c>
      <c r="F1409" s="4">
        <f t="shared" si="84"/>
        <v>149</v>
      </c>
      <c r="G1409" s="4">
        <f t="shared" si="87"/>
        <v>95</v>
      </c>
      <c r="H1409" s="4">
        <f t="shared" si="83"/>
        <v>12</v>
      </c>
      <c r="I1409" s="2">
        <f t="shared" si="82"/>
        <v>0.14457831325301204</v>
      </c>
      <c r="O1409" s="3">
        <v>9</v>
      </c>
      <c r="P1409" s="11">
        <f t="shared" si="85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86"/>
        <v>12</v>
      </c>
      <c r="F1410" s="4">
        <f t="shared" si="84"/>
        <v>0</v>
      </c>
      <c r="G1410" s="4">
        <f t="shared" si="87"/>
        <v>0</v>
      </c>
      <c r="H1410" s="4">
        <f t="shared" si="83"/>
        <v>0</v>
      </c>
      <c r="I1410" s="2">
        <f t="shared" si="82"/>
        <v>0</v>
      </c>
      <c r="O1410" s="3">
        <v>0</v>
      </c>
      <c r="P1410" s="11">
        <f t="shared" si="85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86"/>
        <v>110</v>
      </c>
      <c r="F1411" s="4">
        <f t="shared" si="84"/>
        <v>13</v>
      </c>
      <c r="G1411" s="4">
        <f t="shared" si="87"/>
        <v>6</v>
      </c>
      <c r="H1411" s="4">
        <f t="shared" si="83"/>
        <v>0</v>
      </c>
      <c r="I1411" s="2">
        <f t="shared" ref="I1411:I1474" si="88">IFERROR((G1411-SUMIFS(G:G,A:A,A1411-1,B:B,B1411))/SUMIFS(G:G,A:A,A1411-1,B:B,B1411),0)</f>
        <v>0</v>
      </c>
      <c r="O1411" s="3">
        <v>0</v>
      </c>
      <c r="P1411" s="11">
        <f t="shared" si="85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86"/>
        <v>168</v>
      </c>
      <c r="F1412" s="4">
        <f t="shared" si="84"/>
        <v>14</v>
      </c>
      <c r="G1412" s="4">
        <f t="shared" si="87"/>
        <v>2</v>
      </c>
      <c r="H1412" s="4">
        <f t="shared" si="83"/>
        <v>0</v>
      </c>
      <c r="I1412" s="2">
        <f t="shared" si="88"/>
        <v>0</v>
      </c>
      <c r="O1412" s="3">
        <v>0</v>
      </c>
      <c r="P1412" s="11">
        <f t="shared" si="85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86"/>
        <v>120</v>
      </c>
      <c r="F1413" s="4">
        <f t="shared" si="84"/>
        <v>29</v>
      </c>
      <c r="G1413" s="4">
        <f t="shared" si="87"/>
        <v>16</v>
      </c>
      <c r="H1413" s="4">
        <f t="shared" ref="H1413:H1476" si="89">G1413-SUMIFS(G:G,A:A,A1413-1,B:B,B1413)</f>
        <v>2</v>
      </c>
      <c r="I1413" s="2">
        <f t="shared" si="88"/>
        <v>0.14285714285714285</v>
      </c>
      <c r="O1413" s="3">
        <v>1</v>
      </c>
      <c r="P1413" s="11">
        <f t="shared" si="85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86"/>
        <v>66</v>
      </c>
      <c r="F1414" s="4">
        <f t="shared" si="84"/>
        <v>9</v>
      </c>
      <c r="G1414" s="4">
        <f t="shared" si="87"/>
        <v>6</v>
      </c>
      <c r="H1414" s="4">
        <f t="shared" si="89"/>
        <v>1</v>
      </c>
      <c r="I1414" s="2">
        <f t="shared" si="88"/>
        <v>0.2</v>
      </c>
      <c r="O1414" s="3">
        <v>0</v>
      </c>
      <c r="P1414" s="11">
        <f t="shared" si="85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86"/>
        <v>124</v>
      </c>
      <c r="F1415" s="4">
        <f t="shared" si="84"/>
        <v>19</v>
      </c>
      <c r="G1415" s="4">
        <f t="shared" si="87"/>
        <v>2</v>
      </c>
      <c r="H1415" s="4">
        <f t="shared" si="89"/>
        <v>1</v>
      </c>
      <c r="I1415" s="2">
        <f t="shared" si="88"/>
        <v>1</v>
      </c>
      <c r="O1415" s="3">
        <v>0</v>
      </c>
      <c r="P1415" s="11">
        <f t="shared" si="85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86"/>
        <v>127</v>
      </c>
      <c r="F1416" s="4">
        <f t="shared" si="84"/>
        <v>19</v>
      </c>
      <c r="G1416" s="4">
        <f t="shared" si="87"/>
        <v>6</v>
      </c>
      <c r="H1416" s="4">
        <f t="shared" si="89"/>
        <v>1</v>
      </c>
      <c r="I1416" s="2">
        <f t="shared" si="88"/>
        <v>0.2</v>
      </c>
      <c r="O1416" s="3">
        <v>0</v>
      </c>
      <c r="P1416" s="11">
        <f t="shared" si="85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86"/>
        <v>87</v>
      </c>
      <c r="F1417" s="4">
        <f t="shared" si="84"/>
        <v>2</v>
      </c>
      <c r="G1417" s="4">
        <f t="shared" si="87"/>
        <v>2</v>
      </c>
      <c r="H1417" s="4">
        <f t="shared" si="89"/>
        <v>0</v>
      </c>
      <c r="I1417" s="2">
        <f t="shared" si="88"/>
        <v>0</v>
      </c>
      <c r="O1417" s="3">
        <v>0</v>
      </c>
      <c r="P1417" s="11">
        <f t="shared" si="85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86"/>
        <v>90</v>
      </c>
      <c r="F1418" s="4">
        <f t="shared" si="84"/>
        <v>3</v>
      </c>
      <c r="G1418" s="4">
        <f t="shared" si="87"/>
        <v>2</v>
      </c>
      <c r="H1418" s="4">
        <f t="shared" si="89"/>
        <v>0</v>
      </c>
      <c r="I1418" s="2">
        <f t="shared" si="88"/>
        <v>0</v>
      </c>
      <c r="O1418" s="3">
        <v>0</v>
      </c>
      <c r="P1418" s="11">
        <f t="shared" si="85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86"/>
        <v>73</v>
      </c>
      <c r="F1419" s="4">
        <f t="shared" si="84"/>
        <v>9</v>
      </c>
      <c r="G1419" s="4">
        <f t="shared" si="87"/>
        <v>4</v>
      </c>
      <c r="H1419" s="4">
        <f t="shared" si="89"/>
        <v>1</v>
      </c>
      <c r="I1419" s="2">
        <f t="shared" si="88"/>
        <v>0.33333333333333331</v>
      </c>
      <c r="O1419" s="3">
        <v>0</v>
      </c>
      <c r="P1419" s="11">
        <f t="shared" si="85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86"/>
        <v>54</v>
      </c>
      <c r="F1420" s="4">
        <f t="shared" si="84"/>
        <v>4</v>
      </c>
      <c r="G1420" s="4">
        <f t="shared" si="87"/>
        <v>3</v>
      </c>
      <c r="H1420" s="4">
        <f t="shared" si="89"/>
        <v>0</v>
      </c>
      <c r="I1420" s="2">
        <f t="shared" si="88"/>
        <v>0</v>
      </c>
      <c r="O1420" s="3">
        <v>0</v>
      </c>
      <c r="P1420" s="11">
        <f t="shared" si="85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86"/>
        <v>149</v>
      </c>
      <c r="F1421" s="4">
        <f t="shared" si="84"/>
        <v>23</v>
      </c>
      <c r="G1421" s="4">
        <f t="shared" si="87"/>
        <v>10</v>
      </c>
      <c r="H1421" s="4">
        <f t="shared" si="89"/>
        <v>3</v>
      </c>
      <c r="I1421" s="2">
        <f t="shared" si="88"/>
        <v>0.42857142857142855</v>
      </c>
      <c r="O1421" s="3">
        <v>0</v>
      </c>
      <c r="P1421" s="11">
        <f t="shared" si="85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86"/>
        <v>15</v>
      </c>
      <c r="F1422" s="4">
        <f t="shared" si="84"/>
        <v>1</v>
      </c>
      <c r="G1422" s="4">
        <f t="shared" si="87"/>
        <v>2</v>
      </c>
      <c r="H1422" s="4">
        <f t="shared" si="89"/>
        <v>0</v>
      </c>
      <c r="I1422" s="2">
        <f t="shared" si="88"/>
        <v>0</v>
      </c>
      <c r="O1422" s="3">
        <v>0</v>
      </c>
      <c r="P1422" s="11">
        <f t="shared" si="85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86"/>
        <v>1673</v>
      </c>
      <c r="F1423" s="4">
        <f t="shared" si="84"/>
        <v>377</v>
      </c>
      <c r="G1423" s="4">
        <f t="shared" si="87"/>
        <v>143</v>
      </c>
      <c r="H1423" s="4">
        <f t="shared" si="89"/>
        <v>24</v>
      </c>
      <c r="I1423" s="2">
        <f t="shared" si="88"/>
        <v>0.20168067226890757</v>
      </c>
      <c r="O1423" s="3">
        <v>3</v>
      </c>
      <c r="P1423" s="11">
        <f t="shared" si="85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86"/>
        <v>22</v>
      </c>
      <c r="F1424" s="4">
        <f t="shared" si="84"/>
        <v>2</v>
      </c>
      <c r="G1424" s="4">
        <f t="shared" si="87"/>
        <v>0</v>
      </c>
      <c r="H1424" s="4">
        <f t="shared" si="89"/>
        <v>0</v>
      </c>
      <c r="I1424" s="2">
        <f t="shared" si="88"/>
        <v>0</v>
      </c>
      <c r="O1424" s="3">
        <v>0</v>
      </c>
      <c r="P1424" s="11">
        <f t="shared" si="85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86"/>
        <v>79</v>
      </c>
      <c r="F1425" s="4">
        <f t="shared" si="84"/>
        <v>10</v>
      </c>
      <c r="G1425" s="4">
        <f t="shared" si="87"/>
        <v>5</v>
      </c>
      <c r="H1425" s="4">
        <f t="shared" si="89"/>
        <v>0</v>
      </c>
      <c r="I1425" s="2">
        <f t="shared" si="88"/>
        <v>0</v>
      </c>
      <c r="O1425" s="3">
        <v>0</v>
      </c>
      <c r="P1425" s="11">
        <f t="shared" si="85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86"/>
        <v>203</v>
      </c>
      <c r="F1426" s="4">
        <f t="shared" si="84"/>
        <v>35</v>
      </c>
      <c r="G1426" s="4">
        <f t="shared" si="87"/>
        <v>6</v>
      </c>
      <c r="H1426" s="4">
        <f t="shared" si="89"/>
        <v>2</v>
      </c>
      <c r="I1426" s="2">
        <f t="shared" si="88"/>
        <v>0.5</v>
      </c>
      <c r="O1426" s="3">
        <v>0</v>
      </c>
      <c r="P1426" s="11">
        <f t="shared" si="85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86"/>
        <v>25</v>
      </c>
      <c r="F1427" s="4">
        <f t="shared" si="84"/>
        <v>2</v>
      </c>
      <c r="G1427" s="4">
        <f t="shared" si="87"/>
        <v>2</v>
      </c>
      <c r="H1427" s="4">
        <f t="shared" si="89"/>
        <v>0</v>
      </c>
      <c r="I1427" s="2">
        <f t="shared" si="88"/>
        <v>0</v>
      </c>
      <c r="O1427" s="3">
        <v>0</v>
      </c>
      <c r="P1427" s="11">
        <f t="shared" si="85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86"/>
        <v>73</v>
      </c>
      <c r="F1428" s="4">
        <f t="shared" si="84"/>
        <v>4</v>
      </c>
      <c r="G1428" s="4">
        <f t="shared" si="87"/>
        <v>6</v>
      </c>
      <c r="H1428" s="4">
        <f t="shared" si="89"/>
        <v>1</v>
      </c>
      <c r="I1428" s="2">
        <f t="shared" si="88"/>
        <v>0.2</v>
      </c>
      <c r="O1428" s="3">
        <v>0</v>
      </c>
      <c r="P1428" s="11">
        <f t="shared" si="85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86"/>
        <v>191</v>
      </c>
      <c r="F1429" s="4">
        <f t="shared" si="84"/>
        <v>20</v>
      </c>
      <c r="G1429" s="4">
        <f t="shared" si="87"/>
        <v>15</v>
      </c>
      <c r="H1429" s="4">
        <f t="shared" si="89"/>
        <v>2</v>
      </c>
      <c r="I1429" s="2">
        <f t="shared" si="88"/>
        <v>0.15384615384615385</v>
      </c>
      <c r="O1429" s="3">
        <v>0</v>
      </c>
      <c r="P1429" s="11">
        <f t="shared" si="85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86"/>
        <v>190</v>
      </c>
      <c r="F1430" s="4">
        <f t="shared" si="84"/>
        <v>10</v>
      </c>
      <c r="G1430" s="4">
        <f t="shared" si="87"/>
        <v>12</v>
      </c>
      <c r="H1430" s="4">
        <f t="shared" si="89"/>
        <v>1</v>
      </c>
      <c r="I1430" s="2">
        <f t="shared" si="88"/>
        <v>9.0909090909090912E-2</v>
      </c>
      <c r="O1430" s="3">
        <v>1</v>
      </c>
      <c r="P1430" s="11">
        <f t="shared" si="85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86"/>
        <v>493</v>
      </c>
      <c r="F1431" s="4">
        <f t="shared" si="84"/>
        <v>158</v>
      </c>
      <c r="G1431" s="4">
        <f t="shared" si="87"/>
        <v>43</v>
      </c>
      <c r="H1431" s="4">
        <f t="shared" si="89"/>
        <v>21</v>
      </c>
      <c r="I1431" s="2">
        <f t="shared" si="88"/>
        <v>0.95454545454545459</v>
      </c>
      <c r="O1431" s="3">
        <v>0</v>
      </c>
      <c r="P1431" s="11">
        <f t="shared" si="85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86"/>
        <v>101</v>
      </c>
      <c r="F1432" s="4">
        <f t="shared" si="84"/>
        <v>14</v>
      </c>
      <c r="G1432" s="4">
        <f t="shared" si="87"/>
        <v>21</v>
      </c>
      <c r="H1432" s="4">
        <f t="shared" si="89"/>
        <v>1</v>
      </c>
      <c r="I1432" s="2">
        <f t="shared" si="88"/>
        <v>0.05</v>
      </c>
      <c r="O1432" s="3">
        <v>1</v>
      </c>
      <c r="P1432" s="11">
        <f t="shared" si="85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86"/>
        <v>158</v>
      </c>
      <c r="F1433" s="4">
        <f t="shared" si="84"/>
        <v>6</v>
      </c>
      <c r="G1433" s="4">
        <f t="shared" si="87"/>
        <v>9</v>
      </c>
      <c r="H1433" s="4">
        <f t="shared" si="89"/>
        <v>0</v>
      </c>
      <c r="I1433" s="2">
        <f t="shared" si="88"/>
        <v>0</v>
      </c>
      <c r="O1433" s="3">
        <v>0</v>
      </c>
      <c r="P1433" s="11">
        <f t="shared" si="85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86"/>
        <v>550</v>
      </c>
      <c r="F1434" s="4">
        <f t="shared" ref="F1434:F1497" si="90">E1434-SUMIFS(E:E,A:A,A1434-1,B:B,B1434)</f>
        <v>31</v>
      </c>
      <c r="G1434" s="4">
        <f t="shared" si="87"/>
        <v>26</v>
      </c>
      <c r="H1434" s="4">
        <f t="shared" si="89"/>
        <v>2</v>
      </c>
      <c r="I1434" s="2">
        <f t="shared" si="88"/>
        <v>8.3333333333333329E-2</v>
      </c>
      <c r="O1434" s="3">
        <v>0</v>
      </c>
      <c r="P1434" s="11">
        <f t="shared" si="85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86"/>
        <v>257</v>
      </c>
      <c r="F1435" s="4">
        <f t="shared" si="90"/>
        <v>38</v>
      </c>
      <c r="G1435" s="4">
        <f t="shared" si="87"/>
        <v>3</v>
      </c>
      <c r="H1435" s="4">
        <f t="shared" si="89"/>
        <v>0</v>
      </c>
      <c r="I1435" s="2">
        <f t="shared" si="88"/>
        <v>0</v>
      </c>
      <c r="O1435" s="3">
        <v>0</v>
      </c>
      <c r="P1435" s="11">
        <f t="shared" si="85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86"/>
        <v>95</v>
      </c>
      <c r="F1436" s="4">
        <f t="shared" si="90"/>
        <v>8</v>
      </c>
      <c r="G1436" s="4">
        <f t="shared" si="87"/>
        <v>5</v>
      </c>
      <c r="H1436" s="4">
        <f t="shared" si="89"/>
        <v>1</v>
      </c>
      <c r="I1436" s="2">
        <f t="shared" si="88"/>
        <v>0.25</v>
      </c>
      <c r="O1436" s="3">
        <v>0</v>
      </c>
      <c r="P1436" s="11">
        <f t="shared" ref="P1436:P1499" si="91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86"/>
        <v>60</v>
      </c>
      <c r="F1437" s="4">
        <f t="shared" si="90"/>
        <v>3</v>
      </c>
      <c r="G1437" s="4">
        <f t="shared" si="87"/>
        <v>2</v>
      </c>
      <c r="H1437" s="4">
        <f t="shared" si="89"/>
        <v>0</v>
      </c>
      <c r="I1437" s="2">
        <f t="shared" si="88"/>
        <v>0</v>
      </c>
      <c r="O1437" s="3">
        <v>0</v>
      </c>
      <c r="P1437" s="11">
        <f t="shared" si="91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86"/>
        <v>162</v>
      </c>
      <c r="F1438" s="4">
        <f t="shared" si="90"/>
        <v>18</v>
      </c>
      <c r="G1438" s="4">
        <f t="shared" si="87"/>
        <v>6</v>
      </c>
      <c r="H1438" s="4">
        <f t="shared" si="89"/>
        <v>0</v>
      </c>
      <c r="I1438" s="2">
        <f t="shared" si="88"/>
        <v>0</v>
      </c>
      <c r="O1438" s="3">
        <v>0</v>
      </c>
      <c r="P1438" s="11">
        <f t="shared" si="91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86"/>
        <v>915</v>
      </c>
      <c r="F1439" s="4">
        <f t="shared" si="90"/>
        <v>127</v>
      </c>
      <c r="G1439" s="4">
        <f t="shared" si="87"/>
        <v>65</v>
      </c>
      <c r="H1439" s="4">
        <f t="shared" si="89"/>
        <v>11</v>
      </c>
      <c r="I1439" s="2">
        <f t="shared" si="88"/>
        <v>0.20370370370370369</v>
      </c>
      <c r="O1439" s="3">
        <v>2</v>
      </c>
      <c r="P1439" s="11">
        <f t="shared" si="91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86"/>
        <v>24</v>
      </c>
      <c r="F1440" s="4">
        <f t="shared" si="90"/>
        <v>6</v>
      </c>
      <c r="G1440" s="4">
        <f t="shared" si="87"/>
        <v>0</v>
      </c>
      <c r="H1440" s="4">
        <f t="shared" si="89"/>
        <v>0</v>
      </c>
      <c r="I1440" s="2">
        <f t="shared" si="88"/>
        <v>0</v>
      </c>
      <c r="O1440" s="3">
        <v>0</v>
      </c>
      <c r="P1440" s="11">
        <f t="shared" si="91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86"/>
        <v>60</v>
      </c>
      <c r="F1441" s="4">
        <f t="shared" si="90"/>
        <v>8</v>
      </c>
      <c r="G1441" s="4">
        <f t="shared" si="87"/>
        <v>5</v>
      </c>
      <c r="H1441" s="4">
        <f t="shared" si="89"/>
        <v>0</v>
      </c>
      <c r="I1441" s="2">
        <f t="shared" si="88"/>
        <v>0</v>
      </c>
      <c r="O1441" s="3">
        <v>0</v>
      </c>
      <c r="P1441" s="11">
        <f t="shared" si="91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86"/>
        <v>92</v>
      </c>
      <c r="F1442" s="4">
        <f t="shared" si="90"/>
        <v>9</v>
      </c>
      <c r="G1442" s="4">
        <f t="shared" si="87"/>
        <v>3</v>
      </c>
      <c r="H1442" s="4">
        <f t="shared" si="89"/>
        <v>1</v>
      </c>
      <c r="I1442" s="2">
        <f t="shared" si="88"/>
        <v>0.5</v>
      </c>
      <c r="O1442" s="3">
        <v>1</v>
      </c>
      <c r="P1442" s="11">
        <f t="shared" si="91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86"/>
        <v>152</v>
      </c>
      <c r="F1443" s="4">
        <f t="shared" si="90"/>
        <v>25</v>
      </c>
      <c r="G1443" s="4">
        <f t="shared" si="87"/>
        <v>4</v>
      </c>
      <c r="H1443" s="4">
        <f t="shared" si="89"/>
        <v>0</v>
      </c>
      <c r="I1443" s="2">
        <f t="shared" si="88"/>
        <v>0</v>
      </c>
      <c r="O1443" s="3">
        <v>0</v>
      </c>
      <c r="P1443" s="11">
        <f t="shared" si="91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86"/>
        <v>35</v>
      </c>
      <c r="F1444" s="4">
        <f t="shared" si="90"/>
        <v>2</v>
      </c>
      <c r="G1444" s="4">
        <f t="shared" si="87"/>
        <v>3</v>
      </c>
      <c r="H1444" s="4">
        <f t="shared" si="89"/>
        <v>0</v>
      </c>
      <c r="I1444" s="2">
        <f t="shared" si="88"/>
        <v>0</v>
      </c>
      <c r="O1444" s="3">
        <v>0</v>
      </c>
      <c r="P1444" s="11">
        <f t="shared" si="91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86"/>
        <v>18</v>
      </c>
      <c r="F1445" s="4">
        <f t="shared" si="90"/>
        <v>2</v>
      </c>
      <c r="G1445" s="4">
        <f t="shared" si="87"/>
        <v>0</v>
      </c>
      <c r="H1445" s="4">
        <f t="shared" si="89"/>
        <v>0</v>
      </c>
      <c r="I1445" s="2">
        <f t="shared" si="88"/>
        <v>0</v>
      </c>
      <c r="O1445" s="3">
        <v>0</v>
      </c>
      <c r="P1445" s="11">
        <f t="shared" si="91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86"/>
        <v>34</v>
      </c>
      <c r="F1446" s="4">
        <f t="shared" si="90"/>
        <v>4</v>
      </c>
      <c r="G1446" s="4">
        <f t="shared" si="87"/>
        <v>3</v>
      </c>
      <c r="H1446" s="4">
        <f t="shared" si="89"/>
        <v>0</v>
      </c>
      <c r="I1446" s="2">
        <f t="shared" si="88"/>
        <v>0</v>
      </c>
      <c r="O1446" s="3">
        <v>0</v>
      </c>
      <c r="P1446" s="11">
        <f t="shared" si="91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86"/>
        <v>539</v>
      </c>
      <c r="F1447" s="4">
        <f t="shared" si="90"/>
        <v>54</v>
      </c>
      <c r="G1447" s="4">
        <f t="shared" si="87"/>
        <v>57</v>
      </c>
      <c r="H1447" s="4">
        <f t="shared" si="89"/>
        <v>2</v>
      </c>
      <c r="I1447" s="2">
        <f t="shared" si="88"/>
        <v>3.6363636363636362E-2</v>
      </c>
      <c r="O1447" s="3">
        <v>0</v>
      </c>
      <c r="P1447" s="11">
        <f t="shared" si="91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86"/>
        <v>147</v>
      </c>
      <c r="F1448" s="4">
        <f t="shared" si="90"/>
        <v>19</v>
      </c>
      <c r="G1448" s="4">
        <f t="shared" si="87"/>
        <v>0</v>
      </c>
      <c r="H1448" s="4">
        <f t="shared" si="89"/>
        <v>0</v>
      </c>
      <c r="I1448" s="2">
        <f t="shared" si="88"/>
        <v>0</v>
      </c>
      <c r="O1448" s="3">
        <v>0</v>
      </c>
      <c r="P1448" s="11">
        <f t="shared" si="91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86"/>
        <v>211</v>
      </c>
      <c r="F1449" s="4">
        <f t="shared" si="90"/>
        <v>19</v>
      </c>
      <c r="G1449" s="4">
        <f t="shared" si="87"/>
        <v>5</v>
      </c>
      <c r="H1449" s="4">
        <f t="shared" si="89"/>
        <v>0</v>
      </c>
      <c r="I1449" s="2">
        <f t="shared" si="88"/>
        <v>0</v>
      </c>
      <c r="O1449" s="3">
        <v>0</v>
      </c>
      <c r="P1449" s="11">
        <f t="shared" si="91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86"/>
        <v>575</v>
      </c>
      <c r="F1450" s="4">
        <f t="shared" si="90"/>
        <v>60</v>
      </c>
      <c r="G1450" s="4">
        <f t="shared" si="87"/>
        <v>65</v>
      </c>
      <c r="H1450" s="4">
        <f t="shared" si="89"/>
        <v>5</v>
      </c>
      <c r="I1450" s="2">
        <f t="shared" si="88"/>
        <v>8.3333333333333329E-2</v>
      </c>
      <c r="O1450" s="3">
        <v>0</v>
      </c>
      <c r="P1450" s="11">
        <f t="shared" si="91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86"/>
        <v>1780</v>
      </c>
      <c r="F1451" s="4">
        <f t="shared" si="90"/>
        <v>234</v>
      </c>
      <c r="G1451" s="4">
        <f t="shared" si="87"/>
        <v>178</v>
      </c>
      <c r="H1451" s="4">
        <f t="shared" si="89"/>
        <v>17</v>
      </c>
      <c r="I1451" s="2">
        <f t="shared" si="88"/>
        <v>0.10559006211180125</v>
      </c>
      <c r="O1451" s="3">
        <v>3</v>
      </c>
      <c r="P1451" s="11">
        <f t="shared" si="91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86"/>
        <v>84</v>
      </c>
      <c r="F1452" s="4">
        <f t="shared" si="90"/>
        <v>15</v>
      </c>
      <c r="G1452" s="4">
        <f t="shared" si="87"/>
        <v>4</v>
      </c>
      <c r="H1452" s="4">
        <f t="shared" si="89"/>
        <v>1</v>
      </c>
      <c r="I1452" s="2">
        <f t="shared" si="88"/>
        <v>0.33333333333333331</v>
      </c>
      <c r="O1452" s="3">
        <v>0</v>
      </c>
      <c r="P1452" s="11">
        <f t="shared" si="91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86"/>
        <v>49</v>
      </c>
      <c r="F1453" s="4">
        <f t="shared" si="90"/>
        <v>14</v>
      </c>
      <c r="G1453" s="4">
        <f t="shared" si="87"/>
        <v>1</v>
      </c>
      <c r="H1453" s="4">
        <f t="shared" si="89"/>
        <v>-1</v>
      </c>
      <c r="I1453" s="2">
        <f t="shared" si="88"/>
        <v>-0.5</v>
      </c>
      <c r="O1453" s="3">
        <v>0</v>
      </c>
      <c r="P1453" s="11">
        <f t="shared" si="91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86"/>
        <v>384</v>
      </c>
      <c r="F1454" s="4">
        <f t="shared" si="90"/>
        <v>56</v>
      </c>
      <c r="G1454" s="4">
        <f t="shared" si="87"/>
        <v>18</v>
      </c>
      <c r="H1454" s="4">
        <f t="shared" si="89"/>
        <v>2</v>
      </c>
      <c r="I1454" s="2">
        <f t="shared" si="88"/>
        <v>0.125</v>
      </c>
      <c r="O1454" s="3">
        <v>0</v>
      </c>
      <c r="P1454" s="11">
        <f t="shared" si="91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86"/>
        <v>4424</v>
      </c>
      <c r="F1455" s="4">
        <f t="shared" si="90"/>
        <v>262</v>
      </c>
      <c r="G1455" s="4">
        <f t="shared" si="87"/>
        <v>835</v>
      </c>
      <c r="H1455" s="4">
        <f t="shared" si="89"/>
        <v>69</v>
      </c>
      <c r="I1455" s="2">
        <f t="shared" si="88"/>
        <v>9.0078328981723244E-2</v>
      </c>
      <c r="O1455" s="3">
        <v>15</v>
      </c>
      <c r="P1455" s="11">
        <f t="shared" si="91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86"/>
        <v>140</v>
      </c>
      <c r="F1456" s="4">
        <f t="shared" si="90"/>
        <v>12</v>
      </c>
      <c r="G1456" s="4">
        <f t="shared" si="87"/>
        <v>3</v>
      </c>
      <c r="H1456" s="4">
        <f t="shared" si="89"/>
        <v>0</v>
      </c>
      <c r="I1456" s="2">
        <f t="shared" si="88"/>
        <v>0</v>
      </c>
      <c r="O1456" s="3">
        <v>0</v>
      </c>
      <c r="P1456" s="11">
        <f t="shared" si="91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86"/>
        <v>79</v>
      </c>
      <c r="F1457" s="4">
        <f t="shared" si="90"/>
        <v>11</v>
      </c>
      <c r="G1457" s="4">
        <f t="shared" si="87"/>
        <v>2</v>
      </c>
      <c r="H1457" s="4">
        <f t="shared" si="89"/>
        <v>0</v>
      </c>
      <c r="I1457" s="2">
        <f t="shared" si="88"/>
        <v>0</v>
      </c>
      <c r="O1457" s="3">
        <v>0</v>
      </c>
      <c r="P1457" s="11">
        <f t="shared" si="91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86"/>
        <v>282</v>
      </c>
      <c r="F1458" s="4">
        <f t="shared" si="90"/>
        <v>46</v>
      </c>
      <c r="G1458" s="4">
        <f t="shared" si="87"/>
        <v>26</v>
      </c>
      <c r="H1458" s="4">
        <f t="shared" si="89"/>
        <v>1</v>
      </c>
      <c r="I1458" s="2">
        <f t="shared" si="88"/>
        <v>0.04</v>
      </c>
      <c r="O1458" s="3">
        <v>1</v>
      </c>
      <c r="P1458" s="11">
        <f t="shared" si="91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86"/>
        <v>1719</v>
      </c>
      <c r="F1459" s="4">
        <f t="shared" si="90"/>
        <v>163</v>
      </c>
      <c r="G1459" s="4">
        <f t="shared" si="87"/>
        <v>361</v>
      </c>
      <c r="H1459" s="4">
        <f t="shared" si="89"/>
        <v>26</v>
      </c>
      <c r="I1459" s="2">
        <f t="shared" si="88"/>
        <v>7.7611940298507459E-2</v>
      </c>
      <c r="O1459" s="3">
        <v>15</v>
      </c>
      <c r="P1459" s="11">
        <f t="shared" si="91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86"/>
        <v>331</v>
      </c>
      <c r="F1460" s="4">
        <f t="shared" si="90"/>
        <v>20</v>
      </c>
      <c r="G1460" s="4">
        <f t="shared" si="87"/>
        <v>38</v>
      </c>
      <c r="H1460" s="4">
        <f t="shared" si="89"/>
        <v>2</v>
      </c>
      <c r="I1460" s="2">
        <f t="shared" si="88"/>
        <v>5.5555555555555552E-2</v>
      </c>
      <c r="O1460" s="3">
        <v>0</v>
      </c>
      <c r="P1460" s="11">
        <f t="shared" si="91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86"/>
        <v>63</v>
      </c>
      <c r="F1461" s="4">
        <f t="shared" si="90"/>
        <v>8</v>
      </c>
      <c r="G1461" s="4">
        <f t="shared" si="87"/>
        <v>14</v>
      </c>
      <c r="H1461" s="4">
        <f t="shared" si="89"/>
        <v>3</v>
      </c>
      <c r="I1461" s="2">
        <f t="shared" si="88"/>
        <v>0.27272727272727271</v>
      </c>
      <c r="O1461" s="3">
        <v>1</v>
      </c>
      <c r="P1461" s="11">
        <f t="shared" si="91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86"/>
        <v>40</v>
      </c>
      <c r="F1462" s="4">
        <f t="shared" si="90"/>
        <v>8</v>
      </c>
      <c r="G1462" s="4">
        <f t="shared" si="87"/>
        <v>1</v>
      </c>
      <c r="H1462" s="4">
        <f t="shared" si="89"/>
        <v>0</v>
      </c>
      <c r="I1462" s="2">
        <f t="shared" si="88"/>
        <v>0</v>
      </c>
      <c r="O1462" s="3">
        <v>0</v>
      </c>
      <c r="P1462" s="11">
        <f t="shared" si="91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86"/>
        <v>40</v>
      </c>
      <c r="F1463" s="4">
        <f t="shared" si="90"/>
        <v>5</v>
      </c>
      <c r="G1463" s="4">
        <f t="shared" si="87"/>
        <v>1</v>
      </c>
      <c r="H1463" s="4">
        <f t="shared" si="89"/>
        <v>0</v>
      </c>
      <c r="I1463" s="2">
        <f t="shared" si="88"/>
        <v>0</v>
      </c>
      <c r="O1463" s="3">
        <v>0</v>
      </c>
      <c r="P1463" s="11">
        <f t="shared" si="91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86"/>
        <v>28</v>
      </c>
      <c r="F1464" s="4">
        <f t="shared" si="90"/>
        <v>3</v>
      </c>
      <c r="G1464" s="4">
        <f t="shared" si="87"/>
        <v>0</v>
      </c>
      <c r="H1464" s="4">
        <f t="shared" si="89"/>
        <v>0</v>
      </c>
      <c r="I1464" s="2">
        <f t="shared" si="88"/>
        <v>0</v>
      </c>
      <c r="O1464" s="3">
        <v>0</v>
      </c>
      <c r="P1464" s="11">
        <f t="shared" si="91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86"/>
        <v>159</v>
      </c>
      <c r="F1465" s="4">
        <f t="shared" si="90"/>
        <v>24</v>
      </c>
      <c r="G1465" s="4">
        <f t="shared" si="87"/>
        <v>2</v>
      </c>
      <c r="H1465" s="4">
        <f t="shared" si="89"/>
        <v>1</v>
      </c>
      <c r="I1465" s="2">
        <f t="shared" si="88"/>
        <v>1</v>
      </c>
      <c r="O1465" s="3">
        <v>0</v>
      </c>
      <c r="P1465" s="11">
        <f t="shared" si="91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92">SUM(C1466:D1466)</f>
        <v>388</v>
      </c>
      <c r="F1466" s="4">
        <f t="shared" si="90"/>
        <v>44</v>
      </c>
      <c r="G1466" s="4">
        <f t="shared" ref="G1466:G1529" si="93">C1466</f>
        <v>27</v>
      </c>
      <c r="H1466" s="4">
        <f t="shared" si="89"/>
        <v>3</v>
      </c>
      <c r="I1466" s="2">
        <f t="shared" si="88"/>
        <v>0.125</v>
      </c>
      <c r="O1466" s="3">
        <v>0</v>
      </c>
      <c r="P1466" s="11">
        <f t="shared" si="91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92"/>
        <v>54</v>
      </c>
      <c r="F1467" s="4">
        <f t="shared" si="90"/>
        <v>7</v>
      </c>
      <c r="G1467" s="4">
        <f t="shared" si="93"/>
        <v>2</v>
      </c>
      <c r="H1467" s="4">
        <f t="shared" si="89"/>
        <v>0</v>
      </c>
      <c r="I1467" s="2">
        <f t="shared" si="88"/>
        <v>0</v>
      </c>
      <c r="O1467" s="3">
        <v>0</v>
      </c>
      <c r="P1467" s="11">
        <f t="shared" si="91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92"/>
        <v>118</v>
      </c>
      <c r="F1468" s="4">
        <f t="shared" si="90"/>
        <v>16</v>
      </c>
      <c r="G1468" s="4">
        <f t="shared" si="93"/>
        <v>5</v>
      </c>
      <c r="H1468" s="4">
        <f t="shared" si="89"/>
        <v>0</v>
      </c>
      <c r="I1468" s="2">
        <f t="shared" si="88"/>
        <v>0</v>
      </c>
      <c r="O1468" s="3">
        <v>0</v>
      </c>
      <c r="P1468" s="11">
        <f t="shared" si="91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92"/>
        <v>162</v>
      </c>
      <c r="F1469" s="4">
        <f t="shared" si="90"/>
        <v>32</v>
      </c>
      <c r="G1469" s="4">
        <f t="shared" si="93"/>
        <v>2</v>
      </c>
      <c r="H1469" s="4">
        <f t="shared" si="89"/>
        <v>0</v>
      </c>
      <c r="I1469" s="2">
        <f t="shared" si="88"/>
        <v>0</v>
      </c>
      <c r="O1469" s="3">
        <v>0</v>
      </c>
      <c r="P1469" s="11">
        <f t="shared" si="91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92"/>
        <v>2301</v>
      </c>
      <c r="F1470" s="4">
        <f t="shared" si="90"/>
        <v>192</v>
      </c>
      <c r="G1470" s="4">
        <f t="shared" si="93"/>
        <v>278</v>
      </c>
      <c r="H1470" s="4">
        <f t="shared" si="89"/>
        <v>18</v>
      </c>
      <c r="I1470" s="2">
        <f t="shared" si="88"/>
        <v>6.9230769230769235E-2</v>
      </c>
      <c r="O1470" s="3">
        <v>3</v>
      </c>
      <c r="P1470" s="11">
        <f t="shared" si="91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92"/>
        <v>1205</v>
      </c>
      <c r="F1471" s="4">
        <f t="shared" si="90"/>
        <v>112</v>
      </c>
      <c r="G1471" s="4">
        <f t="shared" si="93"/>
        <v>113</v>
      </c>
      <c r="H1471" s="4">
        <f t="shared" si="89"/>
        <v>16</v>
      </c>
      <c r="I1471" s="2">
        <f t="shared" si="88"/>
        <v>0.16494845360824742</v>
      </c>
      <c r="O1471" s="3">
        <v>0</v>
      </c>
      <c r="P1471" s="11">
        <f t="shared" si="91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92"/>
        <v>9265</v>
      </c>
      <c r="F1472" s="4">
        <f t="shared" si="90"/>
        <v>1113</v>
      </c>
      <c r="G1472" s="4">
        <f t="shared" si="93"/>
        <v>281</v>
      </c>
      <c r="H1472" s="4">
        <f t="shared" si="89"/>
        <v>-9</v>
      </c>
      <c r="I1472" s="2">
        <f t="shared" si="88"/>
        <v>-3.1034482758620689E-2</v>
      </c>
      <c r="O1472" s="3">
        <v>2</v>
      </c>
      <c r="P1472" s="11">
        <f t="shared" si="91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92"/>
        <v>8109</v>
      </c>
      <c r="F1473" s="4">
        <f t="shared" si="90"/>
        <v>689</v>
      </c>
      <c r="G1473" s="4">
        <f t="shared" si="93"/>
        <v>68</v>
      </c>
      <c r="H1473" s="4">
        <f t="shared" si="89"/>
        <v>-1</v>
      </c>
      <c r="I1473" s="2">
        <f t="shared" si="88"/>
        <v>-1.4492753623188406E-2</v>
      </c>
      <c r="O1473" s="3">
        <v>1</v>
      </c>
      <c r="P1473" s="11">
        <f t="shared" si="91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92"/>
        <v>301</v>
      </c>
      <c r="F1474" s="4">
        <f t="shared" si="90"/>
        <v>20</v>
      </c>
      <c r="G1474" s="4">
        <f t="shared" si="93"/>
        <v>11</v>
      </c>
      <c r="H1474" s="4">
        <f t="shared" si="89"/>
        <v>0</v>
      </c>
      <c r="I1474" s="2">
        <f t="shared" si="88"/>
        <v>0</v>
      </c>
      <c r="O1474" s="3">
        <v>1</v>
      </c>
      <c r="P1474" s="11">
        <f t="shared" si="91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92"/>
        <v>190</v>
      </c>
      <c r="F1475" s="4">
        <f t="shared" si="90"/>
        <v>16</v>
      </c>
      <c r="G1475" s="4">
        <f t="shared" si="93"/>
        <v>12</v>
      </c>
      <c r="H1475" s="4">
        <f t="shared" si="89"/>
        <v>2</v>
      </c>
      <c r="I1475" s="2">
        <f t="shared" ref="I1475:I1538" si="94">IFERROR((G1475-SUMIFS(G:G,A:A,A1475-1,B:B,B1475))/SUMIFS(G:G,A:A,A1475-1,B:B,B1475),0)</f>
        <v>0.2</v>
      </c>
      <c r="O1475" s="7">
        <v>0</v>
      </c>
      <c r="P1475" s="11">
        <f t="shared" si="91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92"/>
        <v>69</v>
      </c>
      <c r="F1476" s="4">
        <f t="shared" si="90"/>
        <v>7</v>
      </c>
      <c r="G1476" s="4">
        <f t="shared" si="93"/>
        <v>4</v>
      </c>
      <c r="H1476" s="4">
        <f t="shared" si="89"/>
        <v>0</v>
      </c>
      <c r="I1476" s="2">
        <f t="shared" si="94"/>
        <v>0</v>
      </c>
      <c r="O1476" s="7">
        <v>0</v>
      </c>
      <c r="P1476" s="11">
        <f t="shared" si="91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92"/>
        <v>37</v>
      </c>
      <c r="F1477" s="4">
        <f t="shared" si="90"/>
        <v>2</v>
      </c>
      <c r="G1477" s="4">
        <f t="shared" si="93"/>
        <v>3</v>
      </c>
      <c r="H1477" s="4">
        <f t="shared" ref="H1477:H1540" si="95">G1477-SUMIFS(G:G,A:A,A1477-1,B:B,B1477)</f>
        <v>0</v>
      </c>
      <c r="I1477" s="2">
        <f t="shared" si="94"/>
        <v>0</v>
      </c>
      <c r="O1477" s="7">
        <v>0</v>
      </c>
      <c r="P1477" s="11">
        <f t="shared" si="91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92"/>
        <v>425</v>
      </c>
      <c r="F1478" s="4">
        <f t="shared" si="90"/>
        <v>35</v>
      </c>
      <c r="G1478" s="4">
        <f t="shared" si="93"/>
        <v>42</v>
      </c>
      <c r="H1478" s="4">
        <f t="shared" si="95"/>
        <v>1</v>
      </c>
      <c r="I1478" s="2">
        <f t="shared" si="94"/>
        <v>2.4390243902439025E-2</v>
      </c>
      <c r="O1478" s="3">
        <v>2</v>
      </c>
      <c r="P1478" s="11">
        <f t="shared" si="91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92"/>
        <v>305</v>
      </c>
      <c r="F1479" s="4">
        <f t="shared" si="90"/>
        <v>12</v>
      </c>
      <c r="G1479" s="4">
        <f t="shared" si="93"/>
        <v>28</v>
      </c>
      <c r="H1479" s="4">
        <f t="shared" si="95"/>
        <v>3</v>
      </c>
      <c r="I1479" s="2">
        <f t="shared" si="94"/>
        <v>0.12</v>
      </c>
      <c r="O1479" s="7">
        <v>0</v>
      </c>
      <c r="P1479" s="11">
        <f t="shared" si="91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92"/>
        <v>110</v>
      </c>
      <c r="F1480" s="4">
        <f t="shared" si="90"/>
        <v>3</v>
      </c>
      <c r="G1480" s="4">
        <f t="shared" si="93"/>
        <v>6</v>
      </c>
      <c r="H1480" s="4">
        <f t="shared" si="95"/>
        <v>0</v>
      </c>
      <c r="I1480" s="2">
        <f t="shared" si="94"/>
        <v>0</v>
      </c>
      <c r="O1480" s="7">
        <v>0</v>
      </c>
      <c r="P1480" s="11">
        <f t="shared" si="91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92"/>
        <v>98</v>
      </c>
      <c r="F1481" s="4">
        <f t="shared" si="90"/>
        <v>9</v>
      </c>
      <c r="G1481" s="4">
        <f t="shared" si="93"/>
        <v>7</v>
      </c>
      <c r="H1481" s="4">
        <f t="shared" si="95"/>
        <v>0</v>
      </c>
      <c r="I1481" s="2">
        <f t="shared" si="94"/>
        <v>0</v>
      </c>
      <c r="O1481" s="7">
        <v>0</v>
      </c>
      <c r="P1481" s="11">
        <f t="shared" si="91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92"/>
        <v>162</v>
      </c>
      <c r="F1482" s="4">
        <f t="shared" si="90"/>
        <v>13</v>
      </c>
      <c r="G1482" s="4">
        <f t="shared" si="93"/>
        <v>8</v>
      </c>
      <c r="H1482" s="4">
        <f t="shared" si="95"/>
        <v>0</v>
      </c>
      <c r="I1482" s="2">
        <f t="shared" si="94"/>
        <v>0</v>
      </c>
      <c r="O1482" s="7">
        <v>0</v>
      </c>
      <c r="P1482" s="11">
        <f t="shared" si="91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92"/>
        <v>113</v>
      </c>
      <c r="F1483" s="4">
        <f t="shared" si="90"/>
        <v>15</v>
      </c>
      <c r="G1483" s="4">
        <f t="shared" si="93"/>
        <v>3</v>
      </c>
      <c r="H1483" s="4">
        <f t="shared" si="95"/>
        <v>0</v>
      </c>
      <c r="I1483" s="2">
        <f t="shared" si="94"/>
        <v>0</v>
      </c>
      <c r="O1483" s="7">
        <v>0</v>
      </c>
      <c r="P1483" s="11">
        <f t="shared" si="91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92"/>
        <v>368</v>
      </c>
      <c r="F1484" s="4">
        <f t="shared" si="90"/>
        <v>24</v>
      </c>
      <c r="G1484" s="4">
        <f t="shared" si="93"/>
        <v>13</v>
      </c>
      <c r="H1484" s="4">
        <f t="shared" si="95"/>
        <v>0</v>
      </c>
      <c r="I1484" s="2">
        <f t="shared" si="94"/>
        <v>0</v>
      </c>
      <c r="O1484" s="7">
        <v>0</v>
      </c>
      <c r="P1484" s="11">
        <f t="shared" si="91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92"/>
        <v>96</v>
      </c>
      <c r="F1485" s="4">
        <f t="shared" si="90"/>
        <v>4</v>
      </c>
      <c r="G1485" s="4">
        <f t="shared" si="93"/>
        <v>6</v>
      </c>
      <c r="H1485" s="4">
        <f t="shared" si="95"/>
        <v>-1</v>
      </c>
      <c r="I1485" s="2">
        <f t="shared" si="94"/>
        <v>-0.14285714285714285</v>
      </c>
      <c r="O1485" s="7">
        <v>0</v>
      </c>
      <c r="P1485" s="11">
        <f t="shared" si="91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92"/>
        <v>81</v>
      </c>
      <c r="F1486" s="4">
        <f t="shared" si="90"/>
        <v>8</v>
      </c>
      <c r="G1486" s="4">
        <f t="shared" si="93"/>
        <v>2</v>
      </c>
      <c r="H1486" s="4">
        <f t="shared" si="95"/>
        <v>0</v>
      </c>
      <c r="I1486" s="2">
        <f t="shared" si="94"/>
        <v>0</v>
      </c>
      <c r="O1486" s="7">
        <v>0</v>
      </c>
      <c r="P1486" s="11">
        <f t="shared" si="91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92"/>
        <v>94</v>
      </c>
      <c r="F1487" s="4">
        <f t="shared" si="90"/>
        <v>15</v>
      </c>
      <c r="G1487" s="4">
        <f t="shared" si="93"/>
        <v>2</v>
      </c>
      <c r="H1487" s="4">
        <f t="shared" si="95"/>
        <v>1</v>
      </c>
      <c r="I1487" s="2">
        <f t="shared" si="94"/>
        <v>1</v>
      </c>
      <c r="O1487" s="7">
        <v>0</v>
      </c>
      <c r="P1487" s="11">
        <f t="shared" si="91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92"/>
        <v>82</v>
      </c>
      <c r="F1488" s="4">
        <f t="shared" si="90"/>
        <v>4</v>
      </c>
      <c r="G1488" s="4">
        <f t="shared" si="93"/>
        <v>2</v>
      </c>
      <c r="H1488" s="4">
        <f t="shared" si="95"/>
        <v>0</v>
      </c>
      <c r="I1488" s="2">
        <f t="shared" si="94"/>
        <v>0</v>
      </c>
      <c r="O1488" s="7">
        <v>0</v>
      </c>
      <c r="P1488" s="11">
        <f t="shared" si="91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92"/>
        <v>233</v>
      </c>
      <c r="F1489" s="4">
        <f t="shared" si="90"/>
        <v>3</v>
      </c>
      <c r="G1489" s="4">
        <f t="shared" si="93"/>
        <v>7</v>
      </c>
      <c r="H1489" s="4">
        <f t="shared" si="95"/>
        <v>0</v>
      </c>
      <c r="I1489" s="2">
        <f t="shared" si="94"/>
        <v>0</v>
      </c>
      <c r="O1489" s="7">
        <v>0</v>
      </c>
      <c r="P1489" s="11">
        <f t="shared" si="91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92"/>
        <v>53</v>
      </c>
      <c r="F1490" s="4">
        <f t="shared" si="90"/>
        <v>1</v>
      </c>
      <c r="G1490" s="4">
        <f t="shared" si="93"/>
        <v>0</v>
      </c>
      <c r="H1490" s="4">
        <f t="shared" si="95"/>
        <v>0</v>
      </c>
      <c r="I1490" s="2">
        <f t="shared" si="94"/>
        <v>0</v>
      </c>
      <c r="O1490" s="7">
        <v>0</v>
      </c>
      <c r="P1490" s="11">
        <f t="shared" si="91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92"/>
        <v>593</v>
      </c>
      <c r="F1491" s="4">
        <f t="shared" si="90"/>
        <v>36</v>
      </c>
      <c r="G1491" s="4">
        <f t="shared" si="93"/>
        <v>33</v>
      </c>
      <c r="H1491" s="4">
        <f t="shared" si="95"/>
        <v>1</v>
      </c>
      <c r="I1491" s="2">
        <f t="shared" si="94"/>
        <v>3.125E-2</v>
      </c>
      <c r="O1491" s="7">
        <v>0</v>
      </c>
      <c r="P1491" s="11">
        <f t="shared" si="91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92"/>
        <v>7534</v>
      </c>
      <c r="F1492" s="4">
        <f t="shared" si="90"/>
        <v>287</v>
      </c>
      <c r="G1492" s="4">
        <f t="shared" si="93"/>
        <v>946</v>
      </c>
      <c r="H1492" s="4">
        <f t="shared" si="95"/>
        <v>58</v>
      </c>
      <c r="I1492" s="2">
        <f t="shared" si="94"/>
        <v>6.5315315315315314E-2</v>
      </c>
      <c r="O1492" s="3">
        <v>13</v>
      </c>
      <c r="P1492" s="11">
        <f t="shared" si="91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92"/>
        <v>60</v>
      </c>
      <c r="F1493" s="4">
        <f t="shared" si="90"/>
        <v>3</v>
      </c>
      <c r="G1493" s="4">
        <f t="shared" si="93"/>
        <v>1</v>
      </c>
      <c r="H1493" s="4">
        <f t="shared" si="95"/>
        <v>1</v>
      </c>
      <c r="I1493" s="2">
        <f t="shared" si="94"/>
        <v>0</v>
      </c>
      <c r="O1493" s="7">
        <v>0</v>
      </c>
      <c r="P1493" s="11">
        <f t="shared" si="91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92"/>
        <v>160</v>
      </c>
      <c r="F1494" s="4">
        <f t="shared" si="90"/>
        <v>34</v>
      </c>
      <c r="G1494" s="4">
        <f t="shared" si="93"/>
        <v>7</v>
      </c>
      <c r="H1494" s="4">
        <f t="shared" si="95"/>
        <v>0</v>
      </c>
      <c r="I1494" s="2">
        <f t="shared" si="94"/>
        <v>0</v>
      </c>
      <c r="O1494" s="7">
        <v>0</v>
      </c>
      <c r="P1494" s="11">
        <f t="shared" si="91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92"/>
        <v>261</v>
      </c>
      <c r="F1495" s="4">
        <f t="shared" si="90"/>
        <v>24</v>
      </c>
      <c r="G1495" s="4">
        <f t="shared" si="93"/>
        <v>26</v>
      </c>
      <c r="H1495" s="4">
        <f t="shared" si="95"/>
        <v>-1</v>
      </c>
      <c r="I1495" s="2">
        <f t="shared" si="94"/>
        <v>-3.7037037037037035E-2</v>
      </c>
      <c r="O1495" s="7">
        <v>0</v>
      </c>
      <c r="P1495" s="11">
        <f t="shared" si="91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92"/>
        <v>164</v>
      </c>
      <c r="F1496" s="4">
        <f t="shared" si="90"/>
        <v>24</v>
      </c>
      <c r="G1496" s="4">
        <f t="shared" si="93"/>
        <v>11</v>
      </c>
      <c r="H1496" s="4">
        <f t="shared" si="95"/>
        <v>1</v>
      </c>
      <c r="I1496" s="2">
        <f t="shared" si="94"/>
        <v>0.1</v>
      </c>
      <c r="O1496" s="7">
        <v>0</v>
      </c>
      <c r="P1496" s="11">
        <f t="shared" si="91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92"/>
        <v>238</v>
      </c>
      <c r="F1497" s="4">
        <f t="shared" si="90"/>
        <v>28</v>
      </c>
      <c r="G1497" s="4">
        <f t="shared" si="93"/>
        <v>22</v>
      </c>
      <c r="H1497" s="4">
        <f t="shared" si="95"/>
        <v>1</v>
      </c>
      <c r="I1497" s="2">
        <f t="shared" si="94"/>
        <v>4.7619047619047616E-2</v>
      </c>
      <c r="O1497" s="7">
        <v>0</v>
      </c>
      <c r="P1497" s="11">
        <f t="shared" si="91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92"/>
        <v>97</v>
      </c>
      <c r="F1498" s="4">
        <f t="shared" ref="F1498:F1561" si="96">E1498-SUMIFS(E:E,A:A,A1498-1,B:B,B1498)</f>
        <v>11</v>
      </c>
      <c r="G1498" s="4">
        <f t="shared" si="93"/>
        <v>2</v>
      </c>
      <c r="H1498" s="4">
        <f t="shared" si="95"/>
        <v>0</v>
      </c>
      <c r="I1498" s="2">
        <f t="shared" si="94"/>
        <v>0</v>
      </c>
      <c r="O1498" s="7">
        <v>0</v>
      </c>
      <c r="P1498" s="11">
        <f t="shared" si="91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92"/>
        <v>156</v>
      </c>
      <c r="F1499" s="4">
        <f t="shared" si="96"/>
        <v>6</v>
      </c>
      <c r="G1499" s="4">
        <f t="shared" si="93"/>
        <v>17</v>
      </c>
      <c r="H1499" s="4">
        <f t="shared" si="95"/>
        <v>3</v>
      </c>
      <c r="I1499" s="2">
        <f t="shared" si="94"/>
        <v>0.21428571428571427</v>
      </c>
      <c r="O1499" s="3">
        <v>1</v>
      </c>
      <c r="P1499" s="11">
        <f t="shared" si="91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92"/>
        <v>256</v>
      </c>
      <c r="F1500" s="4">
        <f t="shared" si="96"/>
        <v>17</v>
      </c>
      <c r="G1500" s="4">
        <f t="shared" si="93"/>
        <v>13</v>
      </c>
      <c r="H1500" s="4">
        <f t="shared" si="95"/>
        <v>0</v>
      </c>
      <c r="I1500" s="2">
        <f t="shared" si="94"/>
        <v>0</v>
      </c>
      <c r="O1500" s="7">
        <v>0</v>
      </c>
      <c r="P1500" s="11">
        <f t="shared" ref="P1500:P1563" si="97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92"/>
        <v>120</v>
      </c>
      <c r="F1501" s="4">
        <f t="shared" si="96"/>
        <v>5</v>
      </c>
      <c r="G1501" s="4">
        <f t="shared" si="93"/>
        <v>3</v>
      </c>
      <c r="H1501" s="4">
        <f t="shared" si="95"/>
        <v>0</v>
      </c>
      <c r="I1501" s="2">
        <f t="shared" si="94"/>
        <v>0</v>
      </c>
      <c r="O1501" s="7">
        <v>0</v>
      </c>
      <c r="P1501" s="11">
        <f t="shared" si="97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92"/>
        <v>63</v>
      </c>
      <c r="F1502" s="4">
        <f t="shared" si="96"/>
        <v>6</v>
      </c>
      <c r="G1502" s="4">
        <f t="shared" si="93"/>
        <v>3</v>
      </c>
      <c r="H1502" s="4">
        <f t="shared" si="95"/>
        <v>0</v>
      </c>
      <c r="I1502" s="2">
        <f t="shared" si="94"/>
        <v>0</v>
      </c>
      <c r="O1502" s="7">
        <v>0</v>
      </c>
      <c r="P1502" s="11">
        <f t="shared" si="97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92"/>
        <v>144</v>
      </c>
      <c r="F1503" s="4">
        <f t="shared" si="96"/>
        <v>9</v>
      </c>
      <c r="G1503" s="4">
        <f t="shared" si="93"/>
        <v>20</v>
      </c>
      <c r="H1503" s="4">
        <f t="shared" si="95"/>
        <v>2</v>
      </c>
      <c r="I1503" s="2">
        <f t="shared" si="94"/>
        <v>0.1111111111111111</v>
      </c>
      <c r="O1503" s="3">
        <v>1</v>
      </c>
      <c r="P1503" s="11">
        <f t="shared" si="97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92"/>
        <v>85</v>
      </c>
      <c r="F1504" s="4">
        <f t="shared" si="96"/>
        <v>0</v>
      </c>
      <c r="G1504" s="4">
        <f t="shared" si="93"/>
        <v>16</v>
      </c>
      <c r="H1504" s="4">
        <f t="shared" si="95"/>
        <v>0</v>
      </c>
      <c r="I1504" s="2">
        <f t="shared" si="94"/>
        <v>0</v>
      </c>
      <c r="O1504" s="7">
        <v>0</v>
      </c>
      <c r="P1504" s="11">
        <f t="shared" si="97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92"/>
        <v>175</v>
      </c>
      <c r="F1505" s="4">
        <f t="shared" si="96"/>
        <v>21</v>
      </c>
      <c r="G1505" s="4">
        <f t="shared" si="93"/>
        <v>4</v>
      </c>
      <c r="H1505" s="4">
        <f t="shared" si="95"/>
        <v>0</v>
      </c>
      <c r="I1505" s="2">
        <f t="shared" si="94"/>
        <v>0</v>
      </c>
      <c r="O1505" s="7">
        <v>0</v>
      </c>
      <c r="P1505" s="11">
        <f t="shared" si="97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92"/>
        <v>1147</v>
      </c>
      <c r="F1506" s="4">
        <f t="shared" si="96"/>
        <v>27</v>
      </c>
      <c r="G1506" s="4">
        <f t="shared" si="93"/>
        <v>94</v>
      </c>
      <c r="H1506" s="4">
        <f t="shared" si="95"/>
        <v>-1</v>
      </c>
      <c r="I1506" s="2">
        <f t="shared" si="94"/>
        <v>-1.0526315789473684E-2</v>
      </c>
      <c r="O1506" s="3">
        <v>9</v>
      </c>
      <c r="P1506" s="11">
        <f t="shared" si="97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92"/>
        <v>14</v>
      </c>
      <c r="F1507" s="4">
        <f t="shared" si="96"/>
        <v>2</v>
      </c>
      <c r="G1507" s="4">
        <f t="shared" si="93"/>
        <v>0</v>
      </c>
      <c r="H1507" s="4">
        <f t="shared" si="95"/>
        <v>0</v>
      </c>
      <c r="I1507" s="2">
        <f t="shared" si="94"/>
        <v>0</v>
      </c>
      <c r="O1507" s="7">
        <v>0</v>
      </c>
      <c r="P1507" s="11">
        <f t="shared" si="97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92"/>
        <v>113</v>
      </c>
      <c r="F1508" s="4">
        <f t="shared" si="96"/>
        <v>3</v>
      </c>
      <c r="G1508" s="4">
        <f t="shared" si="93"/>
        <v>6</v>
      </c>
      <c r="H1508" s="4">
        <f t="shared" si="95"/>
        <v>0</v>
      </c>
      <c r="I1508" s="2">
        <f t="shared" si="94"/>
        <v>0</v>
      </c>
      <c r="O1508" s="7">
        <v>0</v>
      </c>
      <c r="P1508" s="11">
        <f t="shared" si="97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92"/>
        <v>186</v>
      </c>
      <c r="F1509" s="4">
        <f t="shared" si="96"/>
        <v>18</v>
      </c>
      <c r="G1509" s="4">
        <f t="shared" si="93"/>
        <v>2</v>
      </c>
      <c r="H1509" s="4">
        <f t="shared" si="95"/>
        <v>0</v>
      </c>
      <c r="I1509" s="2">
        <f t="shared" si="94"/>
        <v>0</v>
      </c>
      <c r="O1509" s="7">
        <v>0</v>
      </c>
      <c r="P1509" s="11">
        <f t="shared" si="97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92"/>
        <v>145</v>
      </c>
      <c r="F1510" s="4">
        <f t="shared" si="96"/>
        <v>25</v>
      </c>
      <c r="G1510" s="4">
        <f t="shared" si="93"/>
        <v>18</v>
      </c>
      <c r="H1510" s="4">
        <f t="shared" si="95"/>
        <v>2</v>
      </c>
      <c r="I1510" s="2">
        <f t="shared" si="94"/>
        <v>0.125</v>
      </c>
      <c r="O1510" s="3">
        <v>1</v>
      </c>
      <c r="P1510" s="11">
        <f t="shared" si="97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92"/>
        <v>75</v>
      </c>
      <c r="F1511" s="4">
        <f t="shared" si="96"/>
        <v>9</v>
      </c>
      <c r="G1511" s="4">
        <f t="shared" si="93"/>
        <v>7</v>
      </c>
      <c r="H1511" s="4">
        <f t="shared" si="95"/>
        <v>1</v>
      </c>
      <c r="I1511" s="2">
        <f t="shared" si="94"/>
        <v>0.16666666666666666</v>
      </c>
      <c r="O1511" s="7">
        <v>0</v>
      </c>
      <c r="P1511" s="11">
        <f t="shared" si="97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92"/>
        <v>133</v>
      </c>
      <c r="F1512" s="4">
        <f t="shared" si="96"/>
        <v>9</v>
      </c>
      <c r="G1512" s="4">
        <f t="shared" si="93"/>
        <v>2</v>
      </c>
      <c r="H1512" s="4">
        <f t="shared" si="95"/>
        <v>0</v>
      </c>
      <c r="I1512" s="2">
        <f t="shared" si="94"/>
        <v>0</v>
      </c>
      <c r="O1512" s="7">
        <v>0</v>
      </c>
      <c r="P1512" s="11">
        <f t="shared" si="97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92"/>
        <v>140</v>
      </c>
      <c r="F1513" s="4">
        <f t="shared" si="96"/>
        <v>13</v>
      </c>
      <c r="G1513" s="4">
        <f t="shared" si="93"/>
        <v>6</v>
      </c>
      <c r="H1513" s="4">
        <f t="shared" si="95"/>
        <v>0</v>
      </c>
      <c r="I1513" s="2">
        <f t="shared" si="94"/>
        <v>0</v>
      </c>
      <c r="O1513" s="7">
        <v>0</v>
      </c>
      <c r="P1513" s="11">
        <f t="shared" si="97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92"/>
        <v>95</v>
      </c>
      <c r="F1514" s="4">
        <f t="shared" si="96"/>
        <v>8</v>
      </c>
      <c r="G1514" s="4">
        <f t="shared" si="93"/>
        <v>2</v>
      </c>
      <c r="H1514" s="4">
        <f t="shared" si="95"/>
        <v>0</v>
      </c>
      <c r="I1514" s="2">
        <f t="shared" si="94"/>
        <v>0</v>
      </c>
      <c r="O1514" s="7">
        <v>0</v>
      </c>
      <c r="P1514" s="11">
        <f t="shared" si="97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92"/>
        <v>91</v>
      </c>
      <c r="F1515" s="4">
        <f t="shared" si="96"/>
        <v>1</v>
      </c>
      <c r="G1515" s="4">
        <f t="shared" si="93"/>
        <v>2</v>
      </c>
      <c r="H1515" s="4">
        <f t="shared" si="95"/>
        <v>0</v>
      </c>
      <c r="I1515" s="2">
        <f t="shared" si="94"/>
        <v>0</v>
      </c>
      <c r="O1515" s="7">
        <v>0</v>
      </c>
      <c r="P1515" s="11">
        <f t="shared" si="97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92"/>
        <v>77</v>
      </c>
      <c r="F1516" s="4">
        <f t="shared" si="96"/>
        <v>4</v>
      </c>
      <c r="G1516" s="4">
        <f t="shared" si="93"/>
        <v>4</v>
      </c>
      <c r="H1516" s="4">
        <f t="shared" si="95"/>
        <v>0</v>
      </c>
      <c r="I1516" s="2">
        <f t="shared" si="94"/>
        <v>0</v>
      </c>
      <c r="O1516" s="7">
        <v>0</v>
      </c>
      <c r="P1516" s="11">
        <f t="shared" si="97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92"/>
        <v>82</v>
      </c>
      <c r="F1517" s="4">
        <f t="shared" si="96"/>
        <v>28</v>
      </c>
      <c r="G1517" s="4">
        <f t="shared" si="93"/>
        <v>4</v>
      </c>
      <c r="H1517" s="4">
        <f t="shared" si="95"/>
        <v>1</v>
      </c>
      <c r="I1517" s="2">
        <f t="shared" si="94"/>
        <v>0.33333333333333331</v>
      </c>
      <c r="O1517" s="7">
        <v>0</v>
      </c>
      <c r="P1517" s="11">
        <f t="shared" si="97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92"/>
        <v>160</v>
      </c>
      <c r="F1518" s="4">
        <f t="shared" si="96"/>
        <v>11</v>
      </c>
      <c r="G1518" s="4">
        <f t="shared" si="93"/>
        <v>12</v>
      </c>
      <c r="H1518" s="4">
        <f t="shared" si="95"/>
        <v>2</v>
      </c>
      <c r="I1518" s="2">
        <f t="shared" si="94"/>
        <v>0.2</v>
      </c>
      <c r="O1518" s="7">
        <v>0</v>
      </c>
      <c r="P1518" s="11">
        <f t="shared" si="97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92"/>
        <v>19</v>
      </c>
      <c r="F1519" s="4">
        <f t="shared" si="96"/>
        <v>4</v>
      </c>
      <c r="G1519" s="4">
        <f t="shared" si="93"/>
        <v>2</v>
      </c>
      <c r="H1519" s="4">
        <f t="shared" si="95"/>
        <v>0</v>
      </c>
      <c r="I1519" s="2">
        <f t="shared" si="94"/>
        <v>0</v>
      </c>
      <c r="O1519" s="7">
        <v>0</v>
      </c>
      <c r="P1519" s="11">
        <f t="shared" si="97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92"/>
        <v>1846</v>
      </c>
      <c r="F1520" s="4">
        <f t="shared" si="96"/>
        <v>173</v>
      </c>
      <c r="G1520" s="4">
        <f t="shared" si="93"/>
        <v>148</v>
      </c>
      <c r="H1520" s="4">
        <f t="shared" si="95"/>
        <v>5</v>
      </c>
      <c r="I1520" s="2">
        <f t="shared" si="94"/>
        <v>3.4965034965034968E-2</v>
      </c>
      <c r="O1520" s="3">
        <v>3</v>
      </c>
      <c r="P1520" s="11">
        <f t="shared" si="97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92"/>
        <v>22</v>
      </c>
      <c r="F1521" s="4">
        <f t="shared" si="96"/>
        <v>0</v>
      </c>
      <c r="G1521" s="4">
        <f t="shared" si="93"/>
        <v>0</v>
      </c>
      <c r="H1521" s="4">
        <f t="shared" si="95"/>
        <v>0</v>
      </c>
      <c r="I1521" s="2">
        <f t="shared" si="94"/>
        <v>0</v>
      </c>
      <c r="O1521" s="7">
        <v>0</v>
      </c>
      <c r="P1521" s="11">
        <f t="shared" si="97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92"/>
        <v>89</v>
      </c>
      <c r="F1522" s="4">
        <f t="shared" si="96"/>
        <v>10</v>
      </c>
      <c r="G1522" s="4">
        <f t="shared" si="93"/>
        <v>6</v>
      </c>
      <c r="H1522" s="4">
        <f t="shared" si="95"/>
        <v>1</v>
      </c>
      <c r="I1522" s="2">
        <f t="shared" si="94"/>
        <v>0.2</v>
      </c>
      <c r="O1522" s="7">
        <v>0</v>
      </c>
      <c r="P1522" s="11">
        <f t="shared" si="97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92"/>
        <v>237</v>
      </c>
      <c r="F1523" s="4">
        <f t="shared" si="96"/>
        <v>34</v>
      </c>
      <c r="G1523" s="4">
        <f t="shared" si="93"/>
        <v>10</v>
      </c>
      <c r="H1523" s="4">
        <f t="shared" si="95"/>
        <v>4</v>
      </c>
      <c r="I1523" s="2">
        <f t="shared" si="94"/>
        <v>0.66666666666666663</v>
      </c>
      <c r="O1523" s="7">
        <v>0</v>
      </c>
      <c r="P1523" s="11">
        <f t="shared" si="97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92"/>
        <v>28</v>
      </c>
      <c r="F1524" s="4">
        <f t="shared" si="96"/>
        <v>3</v>
      </c>
      <c r="G1524" s="4">
        <f t="shared" si="93"/>
        <v>2</v>
      </c>
      <c r="H1524" s="4">
        <f t="shared" si="95"/>
        <v>0</v>
      </c>
      <c r="I1524" s="2">
        <f t="shared" si="94"/>
        <v>0</v>
      </c>
      <c r="O1524" s="7">
        <v>0</v>
      </c>
      <c r="P1524" s="11">
        <f t="shared" si="97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92"/>
        <v>80</v>
      </c>
      <c r="F1525" s="4">
        <f t="shared" si="96"/>
        <v>7</v>
      </c>
      <c r="G1525" s="4">
        <f t="shared" si="93"/>
        <v>7</v>
      </c>
      <c r="H1525" s="4">
        <f t="shared" si="95"/>
        <v>1</v>
      </c>
      <c r="I1525" s="2">
        <f t="shared" si="94"/>
        <v>0.16666666666666666</v>
      </c>
      <c r="O1525" s="7">
        <v>0</v>
      </c>
      <c r="P1525" s="11">
        <f t="shared" si="97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92"/>
        <v>203</v>
      </c>
      <c r="F1526" s="4">
        <f t="shared" si="96"/>
        <v>12</v>
      </c>
      <c r="G1526" s="4">
        <f t="shared" si="93"/>
        <v>15</v>
      </c>
      <c r="H1526" s="4">
        <f t="shared" si="95"/>
        <v>0</v>
      </c>
      <c r="I1526" s="2">
        <f t="shared" si="94"/>
        <v>0</v>
      </c>
      <c r="O1526" s="7">
        <v>0</v>
      </c>
      <c r="P1526" s="11">
        <f t="shared" si="97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92"/>
        <v>211</v>
      </c>
      <c r="F1527" s="4">
        <f t="shared" si="96"/>
        <v>21</v>
      </c>
      <c r="G1527" s="4">
        <f t="shared" si="93"/>
        <v>16</v>
      </c>
      <c r="H1527" s="4">
        <f t="shared" si="95"/>
        <v>4</v>
      </c>
      <c r="I1527" s="2">
        <f t="shared" si="94"/>
        <v>0.33333333333333331</v>
      </c>
      <c r="O1527" s="3">
        <v>1</v>
      </c>
      <c r="P1527" s="11">
        <f t="shared" si="97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92"/>
        <v>527</v>
      </c>
      <c r="F1528" s="4">
        <f t="shared" si="96"/>
        <v>34</v>
      </c>
      <c r="G1528" s="4">
        <f t="shared" si="93"/>
        <v>43</v>
      </c>
      <c r="H1528" s="4">
        <f t="shared" si="95"/>
        <v>0</v>
      </c>
      <c r="I1528" s="2">
        <f t="shared" si="94"/>
        <v>0</v>
      </c>
      <c r="O1528" s="7">
        <v>0</v>
      </c>
      <c r="P1528" s="11">
        <f t="shared" si="97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92"/>
        <v>102</v>
      </c>
      <c r="F1529" s="4">
        <f t="shared" si="96"/>
        <v>1</v>
      </c>
      <c r="G1529" s="4">
        <f t="shared" si="93"/>
        <v>21</v>
      </c>
      <c r="H1529" s="4">
        <f t="shared" si="95"/>
        <v>0</v>
      </c>
      <c r="I1529" s="2">
        <f t="shared" si="94"/>
        <v>0</v>
      </c>
      <c r="O1529" s="3">
        <v>1</v>
      </c>
      <c r="P1529" s="11">
        <f t="shared" si="97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98">SUM(C1530:D1530)</f>
        <v>164</v>
      </c>
      <c r="F1530" s="4">
        <f t="shared" si="96"/>
        <v>6</v>
      </c>
      <c r="G1530" s="4">
        <f t="shared" ref="G1530:G1593" si="99">C1530</f>
        <v>9</v>
      </c>
      <c r="H1530" s="4">
        <f t="shared" si="95"/>
        <v>0</v>
      </c>
      <c r="I1530" s="2">
        <f t="shared" si="94"/>
        <v>0</v>
      </c>
      <c r="O1530" s="7">
        <v>0</v>
      </c>
      <c r="P1530" s="11">
        <f t="shared" si="97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98"/>
        <v>578</v>
      </c>
      <c r="F1531" s="4">
        <f t="shared" si="96"/>
        <v>28</v>
      </c>
      <c r="G1531" s="4">
        <f t="shared" si="99"/>
        <v>29</v>
      </c>
      <c r="H1531" s="4">
        <f t="shared" si="95"/>
        <v>3</v>
      </c>
      <c r="I1531" s="2">
        <f t="shared" si="94"/>
        <v>0.11538461538461539</v>
      </c>
      <c r="O1531" s="7">
        <v>0</v>
      </c>
      <c r="P1531" s="11">
        <f t="shared" si="97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98"/>
        <v>264</v>
      </c>
      <c r="F1532" s="4">
        <f t="shared" si="96"/>
        <v>7</v>
      </c>
      <c r="G1532" s="4">
        <f t="shared" si="99"/>
        <v>3</v>
      </c>
      <c r="H1532" s="4">
        <f t="shared" si="95"/>
        <v>0</v>
      </c>
      <c r="I1532" s="2">
        <f t="shared" si="94"/>
        <v>0</v>
      </c>
      <c r="O1532" s="7">
        <v>0</v>
      </c>
      <c r="P1532" s="11">
        <f t="shared" si="97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98"/>
        <v>99</v>
      </c>
      <c r="F1533" s="4">
        <f t="shared" si="96"/>
        <v>4</v>
      </c>
      <c r="G1533" s="4">
        <f t="shared" si="99"/>
        <v>7</v>
      </c>
      <c r="H1533" s="4">
        <f t="shared" si="95"/>
        <v>2</v>
      </c>
      <c r="I1533" s="2">
        <f t="shared" si="94"/>
        <v>0.4</v>
      </c>
      <c r="O1533" s="7">
        <v>0</v>
      </c>
      <c r="P1533" s="11">
        <f t="shared" si="97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98"/>
        <v>65</v>
      </c>
      <c r="F1534" s="4">
        <f t="shared" si="96"/>
        <v>5</v>
      </c>
      <c r="G1534" s="4">
        <f t="shared" si="99"/>
        <v>3</v>
      </c>
      <c r="H1534" s="4">
        <f t="shared" si="95"/>
        <v>1</v>
      </c>
      <c r="I1534" s="2">
        <f t="shared" si="94"/>
        <v>0.5</v>
      </c>
      <c r="O1534" s="7">
        <v>0</v>
      </c>
      <c r="P1534" s="11">
        <f t="shared" si="97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98"/>
        <v>168</v>
      </c>
      <c r="F1535" s="4">
        <f t="shared" si="96"/>
        <v>6</v>
      </c>
      <c r="G1535" s="4">
        <f t="shared" si="99"/>
        <v>6</v>
      </c>
      <c r="H1535" s="4">
        <f t="shared" si="95"/>
        <v>0</v>
      </c>
      <c r="I1535" s="2">
        <f t="shared" si="94"/>
        <v>0</v>
      </c>
      <c r="O1535" s="7">
        <v>0</v>
      </c>
      <c r="P1535" s="11">
        <f t="shared" si="97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98"/>
        <v>1028</v>
      </c>
      <c r="F1536" s="4">
        <f t="shared" si="96"/>
        <v>113</v>
      </c>
      <c r="G1536" s="4">
        <f t="shared" si="99"/>
        <v>72</v>
      </c>
      <c r="H1536" s="4">
        <f t="shared" si="95"/>
        <v>7</v>
      </c>
      <c r="I1536" s="2">
        <f t="shared" si="94"/>
        <v>0.1076923076923077</v>
      </c>
      <c r="O1536" s="3">
        <v>2</v>
      </c>
      <c r="P1536" s="11">
        <f t="shared" si="97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98"/>
        <v>25</v>
      </c>
      <c r="F1537" s="4">
        <f t="shared" si="96"/>
        <v>1</v>
      </c>
      <c r="G1537" s="4">
        <f t="shared" si="99"/>
        <v>0</v>
      </c>
      <c r="H1537" s="4">
        <f t="shared" si="95"/>
        <v>0</v>
      </c>
      <c r="I1537" s="2">
        <f t="shared" si="94"/>
        <v>0</v>
      </c>
      <c r="O1537" s="7">
        <v>0</v>
      </c>
      <c r="P1537" s="11">
        <f t="shared" si="97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98"/>
        <v>62</v>
      </c>
      <c r="F1538" s="4">
        <f t="shared" si="96"/>
        <v>2</v>
      </c>
      <c r="G1538" s="4">
        <f t="shared" si="99"/>
        <v>5</v>
      </c>
      <c r="H1538" s="4">
        <f t="shared" si="95"/>
        <v>0</v>
      </c>
      <c r="I1538" s="2">
        <f t="shared" si="94"/>
        <v>0</v>
      </c>
      <c r="O1538" s="7">
        <v>0</v>
      </c>
      <c r="P1538" s="11">
        <f t="shared" si="97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98"/>
        <v>101</v>
      </c>
      <c r="F1539" s="4">
        <f t="shared" si="96"/>
        <v>9</v>
      </c>
      <c r="G1539" s="4">
        <f t="shared" si="99"/>
        <v>4</v>
      </c>
      <c r="H1539" s="4">
        <f t="shared" si="95"/>
        <v>1</v>
      </c>
      <c r="I1539" s="2">
        <f t="shared" ref="I1539:I1602" si="100">IFERROR((G1539-SUMIFS(G:G,A:A,A1539-1,B:B,B1539))/SUMIFS(G:G,A:A,A1539-1,B:B,B1539),0)</f>
        <v>0.33333333333333331</v>
      </c>
      <c r="O1539" s="3">
        <v>1</v>
      </c>
      <c r="P1539" s="11">
        <f t="shared" si="97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98"/>
        <v>189</v>
      </c>
      <c r="F1540" s="4">
        <f t="shared" si="96"/>
        <v>37</v>
      </c>
      <c r="G1540" s="4">
        <f t="shared" si="99"/>
        <v>5</v>
      </c>
      <c r="H1540" s="4">
        <f t="shared" si="95"/>
        <v>1</v>
      </c>
      <c r="I1540" s="2">
        <f t="shared" si="100"/>
        <v>0.25</v>
      </c>
      <c r="O1540" s="7">
        <v>0</v>
      </c>
      <c r="P1540" s="11">
        <f t="shared" si="97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98"/>
        <v>35</v>
      </c>
      <c r="F1541" s="4">
        <f t="shared" si="96"/>
        <v>0</v>
      </c>
      <c r="G1541" s="4">
        <f t="shared" si="99"/>
        <v>3</v>
      </c>
      <c r="H1541" s="4">
        <f t="shared" ref="H1541:H1604" si="101">G1541-SUMIFS(G:G,A:A,A1541-1,B:B,B1541)</f>
        <v>0</v>
      </c>
      <c r="I1541" s="2">
        <f t="shared" si="100"/>
        <v>0</v>
      </c>
      <c r="O1541" s="7">
        <v>0</v>
      </c>
      <c r="P1541" s="11">
        <f t="shared" si="97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98"/>
        <v>22</v>
      </c>
      <c r="F1542" s="4">
        <f t="shared" si="96"/>
        <v>4</v>
      </c>
      <c r="G1542" s="4">
        <f t="shared" si="99"/>
        <v>0</v>
      </c>
      <c r="H1542" s="4">
        <f t="shared" si="101"/>
        <v>0</v>
      </c>
      <c r="I1542" s="2">
        <f t="shared" si="100"/>
        <v>0</v>
      </c>
      <c r="O1542" s="7">
        <v>0</v>
      </c>
      <c r="P1542" s="11">
        <f t="shared" si="97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98"/>
        <v>34</v>
      </c>
      <c r="F1543" s="4">
        <f t="shared" si="96"/>
        <v>0</v>
      </c>
      <c r="G1543" s="4">
        <f t="shared" si="99"/>
        <v>3</v>
      </c>
      <c r="H1543" s="4">
        <f t="shared" si="101"/>
        <v>0</v>
      </c>
      <c r="I1543" s="2">
        <f t="shared" si="100"/>
        <v>0</v>
      </c>
      <c r="O1543" s="7">
        <v>0</v>
      </c>
      <c r="P1543" s="11">
        <f t="shared" si="97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98"/>
        <v>657</v>
      </c>
      <c r="F1544" s="4">
        <f t="shared" si="96"/>
        <v>118</v>
      </c>
      <c r="G1544" s="4">
        <f t="shared" si="99"/>
        <v>81</v>
      </c>
      <c r="H1544" s="4">
        <f t="shared" si="101"/>
        <v>24</v>
      </c>
      <c r="I1544" s="2">
        <f t="shared" si="100"/>
        <v>0.42105263157894735</v>
      </c>
      <c r="O1544" s="7">
        <v>0</v>
      </c>
      <c r="P1544" s="11">
        <f t="shared" si="97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98"/>
        <v>151</v>
      </c>
      <c r="F1545" s="4">
        <f t="shared" si="96"/>
        <v>4</v>
      </c>
      <c r="G1545" s="4">
        <f t="shared" si="99"/>
        <v>0</v>
      </c>
      <c r="H1545" s="4">
        <f t="shared" si="101"/>
        <v>0</v>
      </c>
      <c r="I1545" s="2">
        <f t="shared" si="100"/>
        <v>0</v>
      </c>
      <c r="O1545" s="7">
        <v>0</v>
      </c>
      <c r="P1545" s="11">
        <f t="shared" si="97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98"/>
        <v>227</v>
      </c>
      <c r="F1546" s="4">
        <f t="shared" si="96"/>
        <v>16</v>
      </c>
      <c r="G1546" s="4">
        <f t="shared" si="99"/>
        <v>5</v>
      </c>
      <c r="H1546" s="4">
        <f t="shared" si="101"/>
        <v>0</v>
      </c>
      <c r="I1546" s="2">
        <f t="shared" si="100"/>
        <v>0</v>
      </c>
      <c r="O1546" s="7">
        <v>0</v>
      </c>
      <c r="P1546" s="11">
        <f t="shared" si="97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98"/>
        <v>618</v>
      </c>
      <c r="F1547" s="4">
        <f t="shared" si="96"/>
        <v>43</v>
      </c>
      <c r="G1547" s="4">
        <f t="shared" si="99"/>
        <v>67</v>
      </c>
      <c r="H1547" s="4">
        <f t="shared" si="101"/>
        <v>2</v>
      </c>
      <c r="I1547" s="2">
        <f t="shared" si="100"/>
        <v>3.0769230769230771E-2</v>
      </c>
      <c r="O1547" s="7">
        <v>0</v>
      </c>
      <c r="P1547" s="11">
        <f t="shared" si="97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98"/>
        <v>1899</v>
      </c>
      <c r="F1548" s="4">
        <f t="shared" si="96"/>
        <v>119</v>
      </c>
      <c r="G1548" s="4">
        <f t="shared" si="99"/>
        <v>193</v>
      </c>
      <c r="H1548" s="4">
        <f t="shared" si="101"/>
        <v>15</v>
      </c>
      <c r="I1548" s="2">
        <f t="shared" si="100"/>
        <v>8.4269662921348312E-2</v>
      </c>
      <c r="O1548" s="3">
        <v>3</v>
      </c>
      <c r="P1548" s="11">
        <f t="shared" si="97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98"/>
        <v>89</v>
      </c>
      <c r="F1549" s="4">
        <f t="shared" si="96"/>
        <v>5</v>
      </c>
      <c r="G1549" s="4">
        <f t="shared" si="99"/>
        <v>5</v>
      </c>
      <c r="H1549" s="4">
        <f t="shared" si="101"/>
        <v>1</v>
      </c>
      <c r="I1549" s="2">
        <f t="shared" si="100"/>
        <v>0.25</v>
      </c>
      <c r="O1549" s="7">
        <v>0</v>
      </c>
      <c r="P1549" s="11">
        <f t="shared" si="97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98"/>
        <v>51</v>
      </c>
      <c r="F1550" s="4">
        <f t="shared" si="96"/>
        <v>2</v>
      </c>
      <c r="G1550" s="4">
        <f t="shared" si="99"/>
        <v>1</v>
      </c>
      <c r="H1550" s="4">
        <f t="shared" si="101"/>
        <v>0</v>
      </c>
      <c r="I1550" s="2">
        <f t="shared" si="100"/>
        <v>0</v>
      </c>
      <c r="O1550" s="7">
        <v>0</v>
      </c>
      <c r="P1550" s="11">
        <f t="shared" si="97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98"/>
        <v>428</v>
      </c>
      <c r="F1551" s="4">
        <f t="shared" si="96"/>
        <v>44</v>
      </c>
      <c r="G1551" s="4">
        <f t="shared" si="99"/>
        <v>19</v>
      </c>
      <c r="H1551" s="4">
        <f t="shared" si="101"/>
        <v>1</v>
      </c>
      <c r="I1551" s="2">
        <f t="shared" si="100"/>
        <v>5.5555555555555552E-2</v>
      </c>
      <c r="O1551" s="7">
        <v>0</v>
      </c>
      <c r="P1551" s="11">
        <f t="shared" si="97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98"/>
        <v>5028</v>
      </c>
      <c r="F1552" s="4">
        <f t="shared" si="96"/>
        <v>604</v>
      </c>
      <c r="G1552" s="4">
        <f t="shared" si="99"/>
        <v>912</v>
      </c>
      <c r="H1552" s="4">
        <f t="shared" si="101"/>
        <v>77</v>
      </c>
      <c r="I1552" s="2">
        <f t="shared" si="100"/>
        <v>9.2215568862275443E-2</v>
      </c>
      <c r="O1552" s="3">
        <v>17</v>
      </c>
      <c r="P1552" s="11">
        <f t="shared" si="97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98"/>
        <v>150</v>
      </c>
      <c r="F1553" s="4">
        <f t="shared" si="96"/>
        <v>10</v>
      </c>
      <c r="G1553" s="4">
        <f t="shared" si="99"/>
        <v>3</v>
      </c>
      <c r="H1553" s="4">
        <f t="shared" si="101"/>
        <v>0</v>
      </c>
      <c r="I1553" s="2">
        <f t="shared" si="100"/>
        <v>0</v>
      </c>
      <c r="O1553" s="7">
        <v>0</v>
      </c>
      <c r="P1553" s="11">
        <f t="shared" si="97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98"/>
        <v>84</v>
      </c>
      <c r="F1554" s="4">
        <f t="shared" si="96"/>
        <v>5</v>
      </c>
      <c r="G1554" s="4">
        <f t="shared" si="99"/>
        <v>2</v>
      </c>
      <c r="H1554" s="4">
        <f t="shared" si="101"/>
        <v>0</v>
      </c>
      <c r="I1554" s="2">
        <f t="shared" si="100"/>
        <v>0</v>
      </c>
      <c r="O1554" s="7">
        <v>0</v>
      </c>
      <c r="P1554" s="11">
        <f t="shared" si="97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98"/>
        <v>326</v>
      </c>
      <c r="F1555" s="4">
        <f t="shared" si="96"/>
        <v>44</v>
      </c>
      <c r="G1555" s="4">
        <f t="shared" si="99"/>
        <v>27</v>
      </c>
      <c r="H1555" s="4">
        <f t="shared" si="101"/>
        <v>1</v>
      </c>
      <c r="I1555" s="2">
        <f t="shared" si="100"/>
        <v>3.8461538461538464E-2</v>
      </c>
      <c r="O1555" s="3">
        <v>1</v>
      </c>
      <c r="P1555" s="11">
        <f t="shared" si="97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98"/>
        <v>1789</v>
      </c>
      <c r="F1556" s="4">
        <f t="shared" si="96"/>
        <v>70</v>
      </c>
      <c r="G1556" s="4">
        <f t="shared" si="99"/>
        <v>376</v>
      </c>
      <c r="H1556" s="4">
        <f t="shared" si="101"/>
        <v>15</v>
      </c>
      <c r="I1556" s="2">
        <f t="shared" si="100"/>
        <v>4.1551246537396121E-2</v>
      </c>
      <c r="O1556" s="3">
        <v>18</v>
      </c>
      <c r="P1556" s="11">
        <f t="shared" si="97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98"/>
        <v>367</v>
      </c>
      <c r="F1557" s="4">
        <f t="shared" si="96"/>
        <v>36</v>
      </c>
      <c r="G1557" s="4">
        <f t="shared" si="99"/>
        <v>38</v>
      </c>
      <c r="H1557" s="4">
        <f t="shared" si="101"/>
        <v>0</v>
      </c>
      <c r="I1557" s="2">
        <f t="shared" si="100"/>
        <v>0</v>
      </c>
      <c r="O1557" s="7">
        <v>0</v>
      </c>
      <c r="P1557" s="11">
        <f t="shared" si="97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98"/>
        <v>75</v>
      </c>
      <c r="F1558" s="4">
        <f t="shared" si="96"/>
        <v>12</v>
      </c>
      <c r="G1558" s="4">
        <f t="shared" si="99"/>
        <v>14</v>
      </c>
      <c r="H1558" s="4">
        <f t="shared" si="101"/>
        <v>0</v>
      </c>
      <c r="I1558" s="2">
        <f t="shared" si="100"/>
        <v>0</v>
      </c>
      <c r="O1558" s="3">
        <v>1</v>
      </c>
      <c r="P1558" s="11">
        <f t="shared" si="97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98"/>
        <v>42</v>
      </c>
      <c r="F1559" s="4">
        <f t="shared" si="96"/>
        <v>2</v>
      </c>
      <c r="G1559" s="4">
        <f t="shared" si="99"/>
        <v>1</v>
      </c>
      <c r="H1559" s="4">
        <f t="shared" si="101"/>
        <v>0</v>
      </c>
      <c r="I1559" s="2">
        <f t="shared" si="100"/>
        <v>0</v>
      </c>
      <c r="O1559" s="7">
        <v>0</v>
      </c>
      <c r="P1559" s="11">
        <f t="shared" si="97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98"/>
        <v>45</v>
      </c>
      <c r="F1560" s="4">
        <f t="shared" si="96"/>
        <v>5</v>
      </c>
      <c r="G1560" s="4">
        <f t="shared" si="99"/>
        <v>2</v>
      </c>
      <c r="H1560" s="4">
        <f t="shared" si="101"/>
        <v>1</v>
      </c>
      <c r="I1560" s="2">
        <f t="shared" si="100"/>
        <v>1</v>
      </c>
      <c r="O1560" s="7">
        <v>0</v>
      </c>
      <c r="P1560" s="11">
        <f t="shared" si="97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98"/>
        <v>32</v>
      </c>
      <c r="F1561" s="4">
        <f t="shared" si="96"/>
        <v>4</v>
      </c>
      <c r="G1561" s="4">
        <f t="shared" si="99"/>
        <v>0</v>
      </c>
      <c r="H1561" s="4">
        <f t="shared" si="101"/>
        <v>0</v>
      </c>
      <c r="I1561" s="2">
        <f t="shared" si="100"/>
        <v>0</v>
      </c>
      <c r="O1561" s="7">
        <v>0</v>
      </c>
      <c r="P1561" s="11">
        <f t="shared" si="97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98"/>
        <v>161</v>
      </c>
      <c r="F1562" s="4">
        <f t="shared" ref="F1562:F1625" si="102">E1562-SUMIFS(E:E,A:A,A1562-1,B:B,B1562)</f>
        <v>2</v>
      </c>
      <c r="G1562" s="4">
        <f t="shared" si="99"/>
        <v>2</v>
      </c>
      <c r="H1562" s="4">
        <f t="shared" si="101"/>
        <v>0</v>
      </c>
      <c r="I1562" s="2">
        <f t="shared" si="100"/>
        <v>0</v>
      </c>
      <c r="O1562" s="7">
        <v>0</v>
      </c>
      <c r="P1562" s="11">
        <f t="shared" si="97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98"/>
        <v>454</v>
      </c>
      <c r="F1563" s="4">
        <f t="shared" si="102"/>
        <v>66</v>
      </c>
      <c r="G1563" s="4">
        <f t="shared" si="99"/>
        <v>30</v>
      </c>
      <c r="H1563" s="4">
        <f t="shared" si="101"/>
        <v>3</v>
      </c>
      <c r="I1563" s="2">
        <f t="shared" si="100"/>
        <v>0.1111111111111111</v>
      </c>
      <c r="O1563" s="7">
        <v>0</v>
      </c>
      <c r="P1563" s="11">
        <f t="shared" si="97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98"/>
        <v>61</v>
      </c>
      <c r="F1564" s="4">
        <f t="shared" si="102"/>
        <v>7</v>
      </c>
      <c r="G1564" s="4">
        <f t="shared" si="99"/>
        <v>2</v>
      </c>
      <c r="H1564" s="4">
        <f t="shared" si="101"/>
        <v>0</v>
      </c>
      <c r="I1564" s="2">
        <f t="shared" si="100"/>
        <v>0</v>
      </c>
      <c r="O1564" s="7">
        <v>0</v>
      </c>
      <c r="P1564" s="11">
        <f t="shared" ref="P1564:P1627" si="103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98"/>
        <v>126</v>
      </c>
      <c r="F1565" s="4">
        <f t="shared" si="102"/>
        <v>8</v>
      </c>
      <c r="G1565" s="4">
        <f t="shared" si="99"/>
        <v>5</v>
      </c>
      <c r="H1565" s="4">
        <f t="shared" si="101"/>
        <v>0</v>
      </c>
      <c r="I1565" s="2">
        <f t="shared" si="100"/>
        <v>0</v>
      </c>
      <c r="O1565" s="7">
        <v>0</v>
      </c>
      <c r="P1565" s="11">
        <f t="shared" si="103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98"/>
        <v>162</v>
      </c>
      <c r="F1566" s="4">
        <f t="shared" si="102"/>
        <v>0</v>
      </c>
      <c r="G1566" s="4">
        <f t="shared" si="99"/>
        <v>2</v>
      </c>
      <c r="H1566" s="4">
        <f t="shared" si="101"/>
        <v>0</v>
      </c>
      <c r="I1566" s="2">
        <f t="shared" si="100"/>
        <v>0</v>
      </c>
      <c r="O1566" s="7">
        <v>0</v>
      </c>
      <c r="P1566" s="11">
        <f t="shared" si="103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98"/>
        <v>2421</v>
      </c>
      <c r="F1567" s="4">
        <f t="shared" si="102"/>
        <v>120</v>
      </c>
      <c r="G1567" s="4">
        <f t="shared" si="99"/>
        <v>287</v>
      </c>
      <c r="H1567" s="4">
        <f t="shared" si="101"/>
        <v>9</v>
      </c>
      <c r="I1567" s="2">
        <f t="shared" si="100"/>
        <v>3.237410071942446E-2</v>
      </c>
      <c r="O1567" s="3">
        <v>3</v>
      </c>
      <c r="P1567" s="11">
        <f t="shared" si="103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98"/>
        <v>1285</v>
      </c>
      <c r="F1568" s="4">
        <f t="shared" si="102"/>
        <v>80</v>
      </c>
      <c r="G1568" s="4">
        <f t="shared" si="99"/>
        <v>117</v>
      </c>
      <c r="H1568" s="4">
        <f t="shared" si="101"/>
        <v>4</v>
      </c>
      <c r="I1568" s="2">
        <f t="shared" si="100"/>
        <v>3.5398230088495575E-2</v>
      </c>
      <c r="O1568" s="7">
        <v>0</v>
      </c>
      <c r="P1568" s="11">
        <f t="shared" si="103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98"/>
        <v>10036</v>
      </c>
      <c r="F1569" s="4">
        <f t="shared" si="102"/>
        <v>771</v>
      </c>
      <c r="G1569" s="4">
        <f t="shared" si="99"/>
        <v>282</v>
      </c>
      <c r="H1569" s="4">
        <f t="shared" si="101"/>
        <v>1</v>
      </c>
      <c r="I1569" s="2">
        <f t="shared" si="100"/>
        <v>3.5587188612099642E-3</v>
      </c>
      <c r="O1569" s="3">
        <v>0</v>
      </c>
      <c r="P1569" s="11">
        <f t="shared" si="103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98"/>
        <v>8275</v>
      </c>
      <c r="F1570" s="4">
        <f t="shared" si="102"/>
        <v>166</v>
      </c>
      <c r="G1570" s="4">
        <f t="shared" si="99"/>
        <v>31</v>
      </c>
      <c r="H1570" s="4">
        <f t="shared" si="101"/>
        <v>-37</v>
      </c>
      <c r="I1570" s="2">
        <f t="shared" si="100"/>
        <v>-0.54411764705882348</v>
      </c>
      <c r="O1570" s="3">
        <v>0</v>
      </c>
      <c r="P1570" s="11">
        <f t="shared" si="103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98"/>
        <v>318</v>
      </c>
      <c r="F1571" s="4">
        <f t="shared" si="102"/>
        <v>17</v>
      </c>
      <c r="G1571" s="4">
        <f t="shared" si="99"/>
        <v>11</v>
      </c>
      <c r="H1571" s="4">
        <f t="shared" si="101"/>
        <v>0</v>
      </c>
      <c r="I1571" s="2">
        <f t="shared" si="100"/>
        <v>0</v>
      </c>
      <c r="O1571" s="3">
        <v>1</v>
      </c>
      <c r="P1571" s="11">
        <f t="shared" si="103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98"/>
        <v>209</v>
      </c>
      <c r="F1572" s="4">
        <f t="shared" si="102"/>
        <v>19</v>
      </c>
      <c r="G1572" s="4">
        <f t="shared" si="99"/>
        <v>14</v>
      </c>
      <c r="H1572" s="4">
        <f t="shared" si="101"/>
        <v>2</v>
      </c>
      <c r="I1572" s="2">
        <f t="shared" si="100"/>
        <v>0.16666666666666666</v>
      </c>
      <c r="O1572" s="3">
        <v>0</v>
      </c>
      <c r="P1572" s="11">
        <f t="shared" si="103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98"/>
        <v>75</v>
      </c>
      <c r="F1573" s="4">
        <f t="shared" si="102"/>
        <v>6</v>
      </c>
      <c r="G1573" s="4">
        <f t="shared" si="99"/>
        <v>4</v>
      </c>
      <c r="H1573" s="4">
        <f t="shared" si="101"/>
        <v>0</v>
      </c>
      <c r="I1573" s="2">
        <f t="shared" si="100"/>
        <v>0</v>
      </c>
      <c r="O1573" s="3">
        <v>0</v>
      </c>
      <c r="P1573" s="11">
        <f t="shared" si="103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98"/>
        <v>39</v>
      </c>
      <c r="F1574" s="4">
        <f t="shared" si="102"/>
        <v>2</v>
      </c>
      <c r="G1574" s="4">
        <f t="shared" si="99"/>
        <v>3</v>
      </c>
      <c r="H1574" s="4">
        <f t="shared" si="101"/>
        <v>0</v>
      </c>
      <c r="I1574" s="2">
        <f t="shared" si="100"/>
        <v>0</v>
      </c>
      <c r="O1574" s="3">
        <v>0</v>
      </c>
      <c r="P1574" s="11">
        <f t="shared" si="103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98"/>
        <v>438</v>
      </c>
      <c r="F1575" s="4">
        <f t="shared" si="102"/>
        <v>13</v>
      </c>
      <c r="G1575" s="4">
        <f t="shared" si="99"/>
        <v>44</v>
      </c>
      <c r="H1575" s="4">
        <f t="shared" si="101"/>
        <v>2</v>
      </c>
      <c r="I1575" s="2">
        <f t="shared" si="100"/>
        <v>4.7619047619047616E-2</v>
      </c>
      <c r="O1575" s="3">
        <v>3</v>
      </c>
      <c r="P1575" s="11">
        <f t="shared" si="103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98"/>
        <v>314</v>
      </c>
      <c r="F1576" s="4">
        <f t="shared" si="102"/>
        <v>9</v>
      </c>
      <c r="G1576" s="4">
        <f t="shared" si="99"/>
        <v>28</v>
      </c>
      <c r="H1576" s="4">
        <f t="shared" si="101"/>
        <v>0</v>
      </c>
      <c r="I1576" s="2">
        <f t="shared" si="100"/>
        <v>0</v>
      </c>
      <c r="O1576" s="3">
        <v>0</v>
      </c>
      <c r="P1576" s="11">
        <f t="shared" si="103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98"/>
        <v>115</v>
      </c>
      <c r="F1577" s="4">
        <f t="shared" si="102"/>
        <v>5</v>
      </c>
      <c r="G1577" s="4">
        <f t="shared" si="99"/>
        <v>9</v>
      </c>
      <c r="H1577" s="4">
        <f t="shared" si="101"/>
        <v>3</v>
      </c>
      <c r="I1577" s="2">
        <f t="shared" si="100"/>
        <v>0.5</v>
      </c>
      <c r="O1577" s="3">
        <v>0</v>
      </c>
      <c r="P1577" s="11">
        <f t="shared" si="103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98"/>
        <v>104</v>
      </c>
      <c r="F1578" s="4">
        <f t="shared" si="102"/>
        <v>6</v>
      </c>
      <c r="G1578" s="4">
        <f t="shared" si="99"/>
        <v>7</v>
      </c>
      <c r="H1578" s="4">
        <f t="shared" si="101"/>
        <v>0</v>
      </c>
      <c r="I1578" s="2">
        <f t="shared" si="100"/>
        <v>0</v>
      </c>
      <c r="O1578" s="3">
        <v>0</v>
      </c>
      <c r="P1578" s="11">
        <f t="shared" si="103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98"/>
        <v>174</v>
      </c>
      <c r="F1579" s="4">
        <f t="shared" si="102"/>
        <v>12</v>
      </c>
      <c r="G1579" s="4">
        <f t="shared" si="99"/>
        <v>10</v>
      </c>
      <c r="H1579" s="4">
        <f t="shared" si="101"/>
        <v>2</v>
      </c>
      <c r="I1579" s="2">
        <f t="shared" si="100"/>
        <v>0.25</v>
      </c>
      <c r="O1579" s="3">
        <v>0</v>
      </c>
      <c r="P1579" s="11">
        <f t="shared" si="103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98"/>
        <v>118</v>
      </c>
      <c r="F1580" s="4">
        <f t="shared" si="102"/>
        <v>5</v>
      </c>
      <c r="G1580" s="4">
        <f t="shared" si="99"/>
        <v>3</v>
      </c>
      <c r="H1580" s="4">
        <f t="shared" si="101"/>
        <v>0</v>
      </c>
      <c r="I1580" s="2">
        <f t="shared" si="100"/>
        <v>0</v>
      </c>
      <c r="O1580" s="3">
        <v>0</v>
      </c>
      <c r="P1580" s="11">
        <f t="shared" si="103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98"/>
        <v>379</v>
      </c>
      <c r="F1581" s="4">
        <f t="shared" si="102"/>
        <v>11</v>
      </c>
      <c r="G1581" s="4">
        <f t="shared" si="99"/>
        <v>15</v>
      </c>
      <c r="H1581" s="4">
        <f t="shared" si="101"/>
        <v>2</v>
      </c>
      <c r="I1581" s="2">
        <f t="shared" si="100"/>
        <v>0.15384615384615385</v>
      </c>
      <c r="O1581" s="3">
        <v>0</v>
      </c>
      <c r="P1581" s="11">
        <f t="shared" si="103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98"/>
        <v>101</v>
      </c>
      <c r="F1582" s="4">
        <f t="shared" si="102"/>
        <v>5</v>
      </c>
      <c r="G1582" s="4">
        <f t="shared" si="99"/>
        <v>6</v>
      </c>
      <c r="H1582" s="4">
        <f t="shared" si="101"/>
        <v>0</v>
      </c>
      <c r="I1582" s="2">
        <f t="shared" si="100"/>
        <v>0</v>
      </c>
      <c r="O1582" s="3">
        <v>0</v>
      </c>
      <c r="P1582" s="11">
        <f t="shared" si="103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98"/>
        <v>81</v>
      </c>
      <c r="F1583" s="4">
        <f t="shared" si="102"/>
        <v>0</v>
      </c>
      <c r="G1583" s="4">
        <f t="shared" si="99"/>
        <v>2</v>
      </c>
      <c r="H1583" s="4">
        <f t="shared" si="101"/>
        <v>0</v>
      </c>
      <c r="I1583" s="2">
        <f t="shared" si="100"/>
        <v>0</v>
      </c>
      <c r="O1583" s="3">
        <v>0</v>
      </c>
      <c r="P1583" s="11">
        <f t="shared" si="103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98"/>
        <v>105</v>
      </c>
      <c r="F1584" s="4">
        <f t="shared" si="102"/>
        <v>11</v>
      </c>
      <c r="G1584" s="4">
        <f t="shared" si="99"/>
        <v>2</v>
      </c>
      <c r="H1584" s="4">
        <f t="shared" si="101"/>
        <v>0</v>
      </c>
      <c r="I1584" s="2">
        <f t="shared" si="100"/>
        <v>0</v>
      </c>
      <c r="O1584" s="3">
        <v>0</v>
      </c>
      <c r="P1584" s="11">
        <f t="shared" si="103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98"/>
        <v>84</v>
      </c>
      <c r="F1585" s="4">
        <f t="shared" si="102"/>
        <v>2</v>
      </c>
      <c r="G1585" s="4">
        <f t="shared" si="99"/>
        <v>3</v>
      </c>
      <c r="H1585" s="4">
        <f t="shared" si="101"/>
        <v>1</v>
      </c>
      <c r="I1585" s="2">
        <f t="shared" si="100"/>
        <v>0.5</v>
      </c>
      <c r="O1585" s="3">
        <v>0</v>
      </c>
      <c r="P1585" s="11">
        <f t="shared" si="103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98"/>
        <v>257</v>
      </c>
      <c r="F1586" s="4">
        <f t="shared" si="102"/>
        <v>24</v>
      </c>
      <c r="G1586" s="4">
        <f t="shared" si="99"/>
        <v>10</v>
      </c>
      <c r="H1586" s="4">
        <f t="shared" si="101"/>
        <v>3</v>
      </c>
      <c r="I1586" s="2">
        <f t="shared" si="100"/>
        <v>0.42857142857142855</v>
      </c>
      <c r="O1586" s="3">
        <v>0</v>
      </c>
      <c r="P1586" s="11">
        <f t="shared" si="103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98"/>
        <v>56</v>
      </c>
      <c r="F1587" s="4">
        <f t="shared" si="102"/>
        <v>3</v>
      </c>
      <c r="G1587" s="4">
        <f t="shared" si="99"/>
        <v>0</v>
      </c>
      <c r="H1587" s="4">
        <f t="shared" si="101"/>
        <v>0</v>
      </c>
      <c r="I1587" s="2">
        <f t="shared" si="100"/>
        <v>0</v>
      </c>
      <c r="O1587" s="3">
        <v>0</v>
      </c>
      <c r="P1587" s="11">
        <f t="shared" si="103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98"/>
        <v>617</v>
      </c>
      <c r="F1588" s="4">
        <f t="shared" si="102"/>
        <v>24</v>
      </c>
      <c r="G1588" s="4">
        <f t="shared" si="99"/>
        <v>34</v>
      </c>
      <c r="H1588" s="4">
        <f t="shared" si="101"/>
        <v>1</v>
      </c>
      <c r="I1588" s="2">
        <f t="shared" si="100"/>
        <v>3.0303030303030304E-2</v>
      </c>
      <c r="O1588" s="3">
        <v>0</v>
      </c>
      <c r="P1588" s="11">
        <f t="shared" si="103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98"/>
        <v>7816</v>
      </c>
      <c r="F1589" s="4">
        <f t="shared" si="102"/>
        <v>282</v>
      </c>
      <c r="G1589" s="4">
        <f t="shared" si="99"/>
        <v>1004</v>
      </c>
      <c r="H1589" s="4">
        <f t="shared" si="101"/>
        <v>58</v>
      </c>
      <c r="I1589" s="2">
        <f t="shared" si="100"/>
        <v>6.13107822410148E-2</v>
      </c>
      <c r="O1589" s="3">
        <v>13</v>
      </c>
      <c r="P1589" s="11">
        <f t="shared" si="103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98"/>
        <v>61</v>
      </c>
      <c r="F1590" s="4">
        <f t="shared" si="102"/>
        <v>1</v>
      </c>
      <c r="G1590" s="4">
        <f t="shared" si="99"/>
        <v>1</v>
      </c>
      <c r="H1590" s="4">
        <f t="shared" si="101"/>
        <v>0</v>
      </c>
      <c r="I1590" s="2">
        <f t="shared" si="100"/>
        <v>0</v>
      </c>
      <c r="O1590" s="3">
        <v>0</v>
      </c>
      <c r="P1590" s="11">
        <f t="shared" si="103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98"/>
        <v>174</v>
      </c>
      <c r="F1591" s="4">
        <f t="shared" si="102"/>
        <v>14</v>
      </c>
      <c r="G1591" s="4">
        <f t="shared" si="99"/>
        <v>7</v>
      </c>
      <c r="H1591" s="4">
        <f t="shared" si="101"/>
        <v>0</v>
      </c>
      <c r="I1591" s="2">
        <f t="shared" si="100"/>
        <v>0</v>
      </c>
      <c r="O1591" s="3">
        <v>0</v>
      </c>
      <c r="P1591" s="11">
        <f t="shared" si="103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98"/>
        <v>280</v>
      </c>
      <c r="F1592" s="4">
        <f t="shared" si="102"/>
        <v>19</v>
      </c>
      <c r="G1592" s="4">
        <f t="shared" si="99"/>
        <v>28</v>
      </c>
      <c r="H1592" s="4">
        <f t="shared" si="101"/>
        <v>2</v>
      </c>
      <c r="I1592" s="2">
        <f t="shared" si="100"/>
        <v>7.6923076923076927E-2</v>
      </c>
      <c r="O1592" s="3">
        <v>0</v>
      </c>
      <c r="P1592" s="11">
        <f t="shared" si="103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98"/>
        <v>191</v>
      </c>
      <c r="F1593" s="4">
        <f t="shared" si="102"/>
        <v>27</v>
      </c>
      <c r="G1593" s="4">
        <f t="shared" si="99"/>
        <v>14</v>
      </c>
      <c r="H1593" s="4">
        <f t="shared" si="101"/>
        <v>3</v>
      </c>
      <c r="I1593" s="2">
        <f t="shared" si="100"/>
        <v>0.27272727272727271</v>
      </c>
      <c r="O1593" s="3">
        <v>0</v>
      </c>
      <c r="P1593" s="11">
        <f t="shared" si="103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104">SUM(C1594:D1594)</f>
        <v>278</v>
      </c>
      <c r="F1594" s="4">
        <f t="shared" si="102"/>
        <v>40</v>
      </c>
      <c r="G1594" s="4">
        <f t="shared" ref="G1594:G1657" si="105">C1594</f>
        <v>25</v>
      </c>
      <c r="H1594" s="4">
        <f t="shared" si="101"/>
        <v>3</v>
      </c>
      <c r="I1594" s="2">
        <f t="shared" si="100"/>
        <v>0.13636363636363635</v>
      </c>
      <c r="O1594" s="3">
        <v>0</v>
      </c>
      <c r="P1594" s="11">
        <f t="shared" si="103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04"/>
        <v>100</v>
      </c>
      <c r="F1595" s="4">
        <f t="shared" si="102"/>
        <v>3</v>
      </c>
      <c r="G1595" s="4">
        <f t="shared" si="105"/>
        <v>2</v>
      </c>
      <c r="H1595" s="4">
        <f t="shared" si="101"/>
        <v>0</v>
      </c>
      <c r="I1595" s="2">
        <f t="shared" si="100"/>
        <v>0</v>
      </c>
      <c r="O1595" s="3">
        <v>0</v>
      </c>
      <c r="P1595" s="11">
        <f t="shared" si="103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04"/>
        <v>170</v>
      </c>
      <c r="F1596" s="4">
        <f t="shared" si="102"/>
        <v>14</v>
      </c>
      <c r="G1596" s="4">
        <f t="shared" si="105"/>
        <v>17</v>
      </c>
      <c r="H1596" s="4">
        <f t="shared" si="101"/>
        <v>0</v>
      </c>
      <c r="I1596" s="2">
        <f t="shared" si="100"/>
        <v>0</v>
      </c>
      <c r="O1596" s="3">
        <v>1</v>
      </c>
      <c r="P1596" s="11">
        <f t="shared" si="103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04"/>
        <v>276</v>
      </c>
      <c r="F1597" s="4">
        <f t="shared" si="102"/>
        <v>20</v>
      </c>
      <c r="G1597" s="4">
        <f t="shared" si="105"/>
        <v>16</v>
      </c>
      <c r="H1597" s="4">
        <f t="shared" si="101"/>
        <v>3</v>
      </c>
      <c r="I1597" s="2">
        <f t="shared" si="100"/>
        <v>0.23076923076923078</v>
      </c>
      <c r="O1597" s="3">
        <v>0</v>
      </c>
      <c r="P1597" s="11">
        <f t="shared" si="103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04"/>
        <v>123</v>
      </c>
      <c r="F1598" s="4">
        <f t="shared" si="102"/>
        <v>3</v>
      </c>
      <c r="G1598" s="4">
        <f t="shared" si="105"/>
        <v>3</v>
      </c>
      <c r="H1598" s="4">
        <f t="shared" si="101"/>
        <v>0</v>
      </c>
      <c r="I1598" s="2">
        <f t="shared" si="100"/>
        <v>0</v>
      </c>
      <c r="O1598" s="3">
        <v>0</v>
      </c>
      <c r="P1598" s="11">
        <f t="shared" si="103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04"/>
        <v>64</v>
      </c>
      <c r="F1599" s="4">
        <f t="shared" si="102"/>
        <v>1</v>
      </c>
      <c r="G1599" s="4">
        <f t="shared" si="105"/>
        <v>3</v>
      </c>
      <c r="H1599" s="4">
        <f t="shared" si="101"/>
        <v>0</v>
      </c>
      <c r="I1599" s="2">
        <f t="shared" si="100"/>
        <v>0</v>
      </c>
      <c r="O1599" s="3">
        <v>0</v>
      </c>
      <c r="P1599" s="11">
        <f t="shared" si="103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04"/>
        <v>160</v>
      </c>
      <c r="F1600" s="4">
        <f t="shared" si="102"/>
        <v>16</v>
      </c>
      <c r="G1600" s="4">
        <f t="shared" si="105"/>
        <v>22</v>
      </c>
      <c r="H1600" s="4">
        <f t="shared" si="101"/>
        <v>2</v>
      </c>
      <c r="I1600" s="2">
        <f t="shared" si="100"/>
        <v>0.1</v>
      </c>
      <c r="O1600" s="3">
        <v>1</v>
      </c>
      <c r="P1600" s="11">
        <f t="shared" si="103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04"/>
        <v>99</v>
      </c>
      <c r="F1601" s="4">
        <f t="shared" si="102"/>
        <v>14</v>
      </c>
      <c r="G1601" s="4">
        <f t="shared" si="105"/>
        <v>17</v>
      </c>
      <c r="H1601" s="4">
        <f t="shared" si="101"/>
        <v>1</v>
      </c>
      <c r="I1601" s="2">
        <f t="shared" si="100"/>
        <v>6.25E-2</v>
      </c>
      <c r="O1601" s="3">
        <v>0</v>
      </c>
      <c r="P1601" s="11">
        <f t="shared" si="103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04"/>
        <v>185</v>
      </c>
      <c r="F1602" s="4">
        <f t="shared" si="102"/>
        <v>10</v>
      </c>
      <c r="G1602" s="4">
        <f t="shared" si="105"/>
        <v>4</v>
      </c>
      <c r="H1602" s="4">
        <f t="shared" si="101"/>
        <v>0</v>
      </c>
      <c r="I1602" s="2">
        <f t="shared" si="100"/>
        <v>0</v>
      </c>
      <c r="O1602" s="3">
        <v>1</v>
      </c>
      <c r="P1602" s="11">
        <f t="shared" si="103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04"/>
        <v>1185</v>
      </c>
      <c r="F1603" s="4">
        <f t="shared" si="102"/>
        <v>38</v>
      </c>
      <c r="G1603" s="4">
        <f t="shared" si="105"/>
        <v>98</v>
      </c>
      <c r="H1603" s="4">
        <f t="shared" si="101"/>
        <v>4</v>
      </c>
      <c r="I1603" s="2">
        <f t="shared" ref="I1603:I1666" si="106">IFERROR((G1603-SUMIFS(G:G,A:A,A1603-1,B:B,B1603))/SUMIFS(G:G,A:A,A1603-1,B:B,B1603),0)</f>
        <v>4.2553191489361701E-2</v>
      </c>
      <c r="O1603" s="3">
        <v>10</v>
      </c>
      <c r="P1603" s="11">
        <f t="shared" si="103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04"/>
        <v>15</v>
      </c>
      <c r="F1604" s="4">
        <f t="shared" si="102"/>
        <v>1</v>
      </c>
      <c r="G1604" s="4">
        <f t="shared" si="105"/>
        <v>0</v>
      </c>
      <c r="H1604" s="4">
        <f t="shared" si="101"/>
        <v>0</v>
      </c>
      <c r="I1604" s="2">
        <f t="shared" si="106"/>
        <v>0</v>
      </c>
      <c r="O1604" s="3">
        <v>0</v>
      </c>
      <c r="P1604" s="11">
        <f t="shared" si="103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04"/>
        <v>117</v>
      </c>
      <c r="F1605" s="4">
        <f t="shared" si="102"/>
        <v>4</v>
      </c>
      <c r="G1605" s="4">
        <f t="shared" si="105"/>
        <v>6</v>
      </c>
      <c r="H1605" s="4">
        <f t="shared" ref="H1605:H1668" si="107">G1605-SUMIFS(G:G,A:A,A1605-1,B:B,B1605)</f>
        <v>0</v>
      </c>
      <c r="I1605" s="2">
        <f t="shared" si="106"/>
        <v>0</v>
      </c>
      <c r="O1605" s="3">
        <v>0</v>
      </c>
      <c r="P1605" s="11">
        <f t="shared" si="103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04"/>
        <v>197</v>
      </c>
      <c r="F1606" s="4">
        <f t="shared" si="102"/>
        <v>11</v>
      </c>
      <c r="G1606" s="4">
        <f t="shared" si="105"/>
        <v>2</v>
      </c>
      <c r="H1606" s="4">
        <f t="shared" si="107"/>
        <v>0</v>
      </c>
      <c r="I1606" s="2">
        <f t="shared" si="106"/>
        <v>0</v>
      </c>
      <c r="O1606" s="3">
        <v>0</v>
      </c>
      <c r="P1606" s="11">
        <f t="shared" si="103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04"/>
        <v>158</v>
      </c>
      <c r="F1607" s="4">
        <f t="shared" si="102"/>
        <v>13</v>
      </c>
      <c r="G1607" s="4">
        <f t="shared" si="105"/>
        <v>21</v>
      </c>
      <c r="H1607" s="4">
        <f t="shared" si="107"/>
        <v>3</v>
      </c>
      <c r="I1607" s="2">
        <f t="shared" si="106"/>
        <v>0.16666666666666666</v>
      </c>
      <c r="O1607" s="3">
        <v>1</v>
      </c>
      <c r="P1607" s="11">
        <f t="shared" si="103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04"/>
        <v>88</v>
      </c>
      <c r="F1608" s="4">
        <f t="shared" si="102"/>
        <v>13</v>
      </c>
      <c r="G1608" s="4">
        <f t="shared" si="105"/>
        <v>9</v>
      </c>
      <c r="H1608" s="4">
        <f t="shared" si="107"/>
        <v>2</v>
      </c>
      <c r="I1608" s="2">
        <f t="shared" si="106"/>
        <v>0.2857142857142857</v>
      </c>
      <c r="O1608" s="3">
        <v>1</v>
      </c>
      <c r="P1608" s="11">
        <f t="shared" si="103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04"/>
        <v>145</v>
      </c>
      <c r="F1609" s="4">
        <f t="shared" si="102"/>
        <v>12</v>
      </c>
      <c r="G1609" s="4">
        <f t="shared" si="105"/>
        <v>2</v>
      </c>
      <c r="H1609" s="4">
        <f t="shared" si="107"/>
        <v>0</v>
      </c>
      <c r="I1609" s="2">
        <f t="shared" si="106"/>
        <v>0</v>
      </c>
      <c r="O1609" s="3">
        <v>0</v>
      </c>
      <c r="P1609" s="11">
        <f t="shared" si="103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04"/>
        <v>149</v>
      </c>
      <c r="F1610" s="4">
        <f t="shared" si="102"/>
        <v>9</v>
      </c>
      <c r="G1610" s="4">
        <f t="shared" si="105"/>
        <v>6</v>
      </c>
      <c r="H1610" s="4">
        <f t="shared" si="107"/>
        <v>0</v>
      </c>
      <c r="I1610" s="2">
        <f t="shared" si="106"/>
        <v>0</v>
      </c>
      <c r="O1610" s="3">
        <v>0</v>
      </c>
      <c r="P1610" s="11">
        <f t="shared" si="103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04"/>
        <v>99</v>
      </c>
      <c r="F1611" s="4">
        <f t="shared" si="102"/>
        <v>4</v>
      </c>
      <c r="G1611" s="4">
        <f t="shared" si="105"/>
        <v>2</v>
      </c>
      <c r="H1611" s="4">
        <f t="shared" si="107"/>
        <v>0</v>
      </c>
      <c r="I1611" s="2">
        <f t="shared" si="106"/>
        <v>0</v>
      </c>
      <c r="O1611" s="3">
        <v>0</v>
      </c>
      <c r="P1611" s="11">
        <f t="shared" si="103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04"/>
        <v>96</v>
      </c>
      <c r="F1612" s="4">
        <f t="shared" si="102"/>
        <v>5</v>
      </c>
      <c r="G1612" s="4">
        <f t="shared" si="105"/>
        <v>2</v>
      </c>
      <c r="H1612" s="4">
        <f t="shared" si="107"/>
        <v>0</v>
      </c>
      <c r="I1612" s="2">
        <f t="shared" si="106"/>
        <v>0</v>
      </c>
      <c r="O1612" s="3">
        <v>0</v>
      </c>
      <c r="P1612" s="11">
        <f t="shared" si="103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04"/>
        <v>79</v>
      </c>
      <c r="F1613" s="4">
        <f t="shared" si="102"/>
        <v>2</v>
      </c>
      <c r="G1613" s="4">
        <f t="shared" si="105"/>
        <v>4</v>
      </c>
      <c r="H1613" s="4">
        <f t="shared" si="107"/>
        <v>0</v>
      </c>
      <c r="I1613" s="2">
        <f t="shared" si="106"/>
        <v>0</v>
      </c>
      <c r="O1613" s="3">
        <v>0</v>
      </c>
      <c r="P1613" s="11">
        <f t="shared" si="103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04"/>
        <v>90</v>
      </c>
      <c r="F1614" s="4">
        <f t="shared" si="102"/>
        <v>8</v>
      </c>
      <c r="G1614" s="4">
        <f t="shared" si="105"/>
        <v>5</v>
      </c>
      <c r="H1614" s="4">
        <f t="shared" si="107"/>
        <v>1</v>
      </c>
      <c r="I1614" s="2">
        <f t="shared" si="106"/>
        <v>0.25</v>
      </c>
      <c r="O1614" s="3">
        <v>0</v>
      </c>
      <c r="P1614" s="11">
        <f t="shared" si="103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04"/>
        <v>167</v>
      </c>
      <c r="F1615" s="4">
        <f t="shared" si="102"/>
        <v>7</v>
      </c>
      <c r="G1615" s="4">
        <f t="shared" si="105"/>
        <v>12</v>
      </c>
      <c r="H1615" s="4">
        <f t="shared" si="107"/>
        <v>0</v>
      </c>
      <c r="I1615" s="2">
        <f t="shared" si="106"/>
        <v>0</v>
      </c>
      <c r="O1615" s="3">
        <v>0</v>
      </c>
      <c r="P1615" s="11">
        <f t="shared" si="103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04"/>
        <v>20</v>
      </c>
      <c r="F1616" s="4">
        <f t="shared" si="102"/>
        <v>1</v>
      </c>
      <c r="G1616" s="4">
        <f t="shared" si="105"/>
        <v>2</v>
      </c>
      <c r="H1616" s="4">
        <f t="shared" si="107"/>
        <v>0</v>
      </c>
      <c r="I1616" s="2">
        <f t="shared" si="106"/>
        <v>0</v>
      </c>
      <c r="O1616" s="3">
        <v>0</v>
      </c>
      <c r="P1616" s="11">
        <f t="shared" si="103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04"/>
        <v>1921</v>
      </c>
      <c r="F1617" s="4">
        <f t="shared" si="102"/>
        <v>75</v>
      </c>
      <c r="G1617" s="4">
        <f t="shared" si="105"/>
        <v>157</v>
      </c>
      <c r="H1617" s="4">
        <f t="shared" si="107"/>
        <v>9</v>
      </c>
      <c r="I1617" s="2">
        <f t="shared" si="106"/>
        <v>6.0810810810810814E-2</v>
      </c>
      <c r="O1617" s="3">
        <v>3</v>
      </c>
      <c r="P1617" s="11">
        <f t="shared" si="103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04"/>
        <v>23</v>
      </c>
      <c r="F1618" s="4">
        <f t="shared" si="102"/>
        <v>1</v>
      </c>
      <c r="G1618" s="4">
        <f t="shared" si="105"/>
        <v>0</v>
      </c>
      <c r="H1618" s="4">
        <f t="shared" si="107"/>
        <v>0</v>
      </c>
      <c r="I1618" s="2">
        <f t="shared" si="106"/>
        <v>0</v>
      </c>
      <c r="O1618" s="3">
        <v>0</v>
      </c>
      <c r="P1618" s="11">
        <f t="shared" si="103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04"/>
        <v>103</v>
      </c>
      <c r="F1619" s="4">
        <f t="shared" si="102"/>
        <v>14</v>
      </c>
      <c r="G1619" s="4">
        <f t="shared" si="105"/>
        <v>7</v>
      </c>
      <c r="H1619" s="4">
        <f t="shared" si="107"/>
        <v>1</v>
      </c>
      <c r="I1619" s="2">
        <f t="shared" si="106"/>
        <v>0.16666666666666666</v>
      </c>
      <c r="O1619" s="3">
        <v>0</v>
      </c>
      <c r="P1619" s="11">
        <f t="shared" si="103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04"/>
        <v>242</v>
      </c>
      <c r="F1620" s="4">
        <f t="shared" si="102"/>
        <v>5</v>
      </c>
      <c r="G1620" s="4">
        <f t="shared" si="105"/>
        <v>11</v>
      </c>
      <c r="H1620" s="4">
        <f t="shared" si="107"/>
        <v>1</v>
      </c>
      <c r="I1620" s="2">
        <f t="shared" si="106"/>
        <v>0.1</v>
      </c>
      <c r="O1620" s="3">
        <v>0</v>
      </c>
      <c r="P1620" s="11">
        <f t="shared" si="103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04"/>
        <v>28</v>
      </c>
      <c r="F1621" s="4">
        <f t="shared" si="102"/>
        <v>0</v>
      </c>
      <c r="G1621" s="4">
        <f t="shared" si="105"/>
        <v>2</v>
      </c>
      <c r="H1621" s="4">
        <f t="shared" si="107"/>
        <v>0</v>
      </c>
      <c r="I1621" s="2">
        <f t="shared" si="106"/>
        <v>0</v>
      </c>
      <c r="O1621" s="3">
        <v>0</v>
      </c>
      <c r="P1621" s="11">
        <f t="shared" si="103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04"/>
        <v>87</v>
      </c>
      <c r="F1622" s="4">
        <f t="shared" si="102"/>
        <v>7</v>
      </c>
      <c r="G1622" s="4">
        <f t="shared" si="105"/>
        <v>7</v>
      </c>
      <c r="H1622" s="4">
        <f t="shared" si="107"/>
        <v>0</v>
      </c>
      <c r="I1622" s="2">
        <f t="shared" si="106"/>
        <v>0</v>
      </c>
      <c r="O1622" s="3">
        <v>0</v>
      </c>
      <c r="P1622" s="11">
        <f t="shared" si="103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04"/>
        <v>215</v>
      </c>
      <c r="F1623" s="4">
        <f t="shared" si="102"/>
        <v>12</v>
      </c>
      <c r="G1623" s="4">
        <f t="shared" si="105"/>
        <v>15</v>
      </c>
      <c r="H1623" s="4">
        <f t="shared" si="107"/>
        <v>0</v>
      </c>
      <c r="I1623" s="2">
        <f t="shared" si="106"/>
        <v>0</v>
      </c>
      <c r="O1623" s="3">
        <v>0</v>
      </c>
      <c r="P1623" s="11">
        <f t="shared" si="103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04"/>
        <v>276</v>
      </c>
      <c r="F1624" s="4">
        <f t="shared" si="102"/>
        <v>65</v>
      </c>
      <c r="G1624" s="4">
        <f t="shared" si="105"/>
        <v>18</v>
      </c>
      <c r="H1624" s="4">
        <f t="shared" si="107"/>
        <v>2</v>
      </c>
      <c r="I1624" s="2">
        <f t="shared" si="106"/>
        <v>0.125</v>
      </c>
      <c r="O1624" s="3">
        <v>1</v>
      </c>
      <c r="P1624" s="11">
        <f t="shared" si="103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04"/>
        <v>553</v>
      </c>
      <c r="F1625" s="4">
        <f t="shared" si="102"/>
        <v>26</v>
      </c>
      <c r="G1625" s="4">
        <f t="shared" si="105"/>
        <v>47</v>
      </c>
      <c r="H1625" s="4">
        <f t="shared" si="107"/>
        <v>4</v>
      </c>
      <c r="I1625" s="2">
        <f t="shared" si="106"/>
        <v>9.3023255813953487E-2</v>
      </c>
      <c r="O1625" s="3">
        <v>0</v>
      </c>
      <c r="P1625" s="11">
        <f t="shared" si="103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04"/>
        <v>108</v>
      </c>
      <c r="F1626" s="4">
        <f t="shared" ref="F1626:F1689" si="108">E1626-SUMIFS(E:E,A:A,A1626-1,B:B,B1626)</f>
        <v>6</v>
      </c>
      <c r="G1626" s="4">
        <f t="shared" si="105"/>
        <v>22</v>
      </c>
      <c r="H1626" s="4">
        <f t="shared" si="107"/>
        <v>1</v>
      </c>
      <c r="I1626" s="2">
        <f t="shared" si="106"/>
        <v>4.7619047619047616E-2</v>
      </c>
      <c r="O1626" s="3">
        <v>1</v>
      </c>
      <c r="P1626" s="11">
        <f t="shared" si="103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04"/>
        <v>172</v>
      </c>
      <c r="F1627" s="4">
        <f t="shared" si="108"/>
        <v>8</v>
      </c>
      <c r="G1627" s="4">
        <f t="shared" si="105"/>
        <v>9</v>
      </c>
      <c r="H1627" s="4">
        <f t="shared" si="107"/>
        <v>0</v>
      </c>
      <c r="I1627" s="2">
        <f t="shared" si="106"/>
        <v>0</v>
      </c>
      <c r="O1627" s="3">
        <v>1</v>
      </c>
      <c r="P1627" s="11">
        <f t="shared" si="103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04"/>
        <v>591</v>
      </c>
      <c r="F1628" s="4">
        <f t="shared" si="108"/>
        <v>13</v>
      </c>
      <c r="G1628" s="4">
        <f t="shared" si="105"/>
        <v>31</v>
      </c>
      <c r="H1628" s="4">
        <f t="shared" si="107"/>
        <v>2</v>
      </c>
      <c r="I1628" s="2">
        <f t="shared" si="106"/>
        <v>6.8965517241379309E-2</v>
      </c>
      <c r="O1628" s="3">
        <v>0</v>
      </c>
      <c r="P1628" s="11">
        <f t="shared" ref="P1628:P1691" si="109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04"/>
        <v>271</v>
      </c>
      <c r="F1629" s="4">
        <f t="shared" si="108"/>
        <v>7</v>
      </c>
      <c r="G1629" s="4">
        <f t="shared" si="105"/>
        <v>3</v>
      </c>
      <c r="H1629" s="4">
        <f t="shared" si="107"/>
        <v>0</v>
      </c>
      <c r="I1629" s="2">
        <f t="shared" si="106"/>
        <v>0</v>
      </c>
      <c r="O1629" s="3">
        <v>0</v>
      </c>
      <c r="P1629" s="11">
        <f t="shared" si="109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04"/>
        <v>105</v>
      </c>
      <c r="F1630" s="4">
        <f t="shared" si="108"/>
        <v>6</v>
      </c>
      <c r="G1630" s="4">
        <f t="shared" si="105"/>
        <v>9</v>
      </c>
      <c r="H1630" s="4">
        <f t="shared" si="107"/>
        <v>2</v>
      </c>
      <c r="I1630" s="2">
        <f t="shared" si="106"/>
        <v>0.2857142857142857</v>
      </c>
      <c r="O1630" s="3">
        <v>0</v>
      </c>
      <c r="P1630" s="11">
        <f t="shared" si="109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04"/>
        <v>65</v>
      </c>
      <c r="F1631" s="4">
        <f t="shared" si="108"/>
        <v>0</v>
      </c>
      <c r="G1631" s="4">
        <f t="shared" si="105"/>
        <v>3</v>
      </c>
      <c r="H1631" s="4">
        <f t="shared" si="107"/>
        <v>0</v>
      </c>
      <c r="I1631" s="2">
        <f t="shared" si="106"/>
        <v>0</v>
      </c>
      <c r="O1631" s="3">
        <v>0</v>
      </c>
      <c r="P1631" s="11">
        <f t="shared" si="109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04"/>
        <v>179</v>
      </c>
      <c r="F1632" s="4">
        <f t="shared" si="108"/>
        <v>11</v>
      </c>
      <c r="G1632" s="4">
        <f t="shared" si="105"/>
        <v>7</v>
      </c>
      <c r="H1632" s="4">
        <f t="shared" si="107"/>
        <v>1</v>
      </c>
      <c r="I1632" s="2">
        <f t="shared" si="106"/>
        <v>0.16666666666666666</v>
      </c>
      <c r="O1632" s="3">
        <v>0</v>
      </c>
      <c r="P1632" s="11">
        <f t="shared" si="109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04"/>
        <v>1104</v>
      </c>
      <c r="F1633" s="4">
        <f t="shared" si="108"/>
        <v>76</v>
      </c>
      <c r="G1633" s="4">
        <f t="shared" si="105"/>
        <v>79</v>
      </c>
      <c r="H1633" s="4">
        <f t="shared" si="107"/>
        <v>7</v>
      </c>
      <c r="I1633" s="2">
        <f t="shared" si="106"/>
        <v>9.7222222222222224E-2</v>
      </c>
      <c r="O1633" s="3">
        <v>2</v>
      </c>
      <c r="P1633" s="11">
        <f t="shared" si="109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04"/>
        <v>28</v>
      </c>
      <c r="F1634" s="4">
        <f t="shared" si="108"/>
        <v>3</v>
      </c>
      <c r="G1634" s="4">
        <f t="shared" si="105"/>
        <v>0</v>
      </c>
      <c r="H1634" s="4">
        <f t="shared" si="107"/>
        <v>0</v>
      </c>
      <c r="I1634" s="2">
        <f t="shared" si="106"/>
        <v>0</v>
      </c>
      <c r="O1634" s="3">
        <v>0</v>
      </c>
      <c r="P1634" s="11">
        <f t="shared" si="109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104"/>
        <v>69</v>
      </c>
      <c r="F1635" s="4">
        <f t="shared" si="108"/>
        <v>7</v>
      </c>
      <c r="G1635" s="4">
        <f t="shared" si="105"/>
        <v>5</v>
      </c>
      <c r="H1635" s="4">
        <f t="shared" si="107"/>
        <v>0</v>
      </c>
      <c r="I1635" s="2">
        <f t="shared" si="106"/>
        <v>0</v>
      </c>
      <c r="O1635" s="3">
        <v>0</v>
      </c>
      <c r="P1635" s="11">
        <f t="shared" si="109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04"/>
        <v>105</v>
      </c>
      <c r="F1636" s="4">
        <f t="shared" si="108"/>
        <v>4</v>
      </c>
      <c r="G1636" s="4">
        <f t="shared" si="105"/>
        <v>4</v>
      </c>
      <c r="H1636" s="4">
        <f t="shared" si="107"/>
        <v>0</v>
      </c>
      <c r="I1636" s="2">
        <f t="shared" si="106"/>
        <v>0</v>
      </c>
      <c r="O1636" s="3">
        <v>1</v>
      </c>
      <c r="P1636" s="11">
        <f t="shared" si="109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04"/>
        <v>205</v>
      </c>
      <c r="F1637" s="4">
        <f t="shared" si="108"/>
        <v>16</v>
      </c>
      <c r="G1637" s="4">
        <f t="shared" si="105"/>
        <v>5</v>
      </c>
      <c r="H1637" s="4">
        <f t="shared" si="107"/>
        <v>0</v>
      </c>
      <c r="I1637" s="2">
        <f t="shared" si="106"/>
        <v>0</v>
      </c>
      <c r="O1637" s="3">
        <v>0</v>
      </c>
      <c r="P1637" s="11">
        <f t="shared" si="109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04"/>
        <v>36</v>
      </c>
      <c r="F1638" s="4">
        <f t="shared" si="108"/>
        <v>1</v>
      </c>
      <c r="G1638" s="4">
        <f t="shared" si="105"/>
        <v>3</v>
      </c>
      <c r="H1638" s="4">
        <f t="shared" si="107"/>
        <v>0</v>
      </c>
      <c r="I1638" s="2">
        <f t="shared" si="106"/>
        <v>0</v>
      </c>
      <c r="O1638" s="3">
        <v>0</v>
      </c>
      <c r="P1638" s="11">
        <f t="shared" si="109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04"/>
        <v>22</v>
      </c>
      <c r="F1639" s="4">
        <f t="shared" si="108"/>
        <v>0</v>
      </c>
      <c r="G1639" s="4">
        <f t="shared" si="105"/>
        <v>0</v>
      </c>
      <c r="H1639" s="4">
        <f t="shared" si="107"/>
        <v>0</v>
      </c>
      <c r="I1639" s="2">
        <f t="shared" si="106"/>
        <v>0</v>
      </c>
      <c r="O1639" s="3">
        <v>0</v>
      </c>
      <c r="P1639" s="11">
        <f t="shared" si="109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04"/>
        <v>37</v>
      </c>
      <c r="F1640" s="4">
        <f t="shared" si="108"/>
        <v>3</v>
      </c>
      <c r="G1640" s="4">
        <f t="shared" si="105"/>
        <v>3</v>
      </c>
      <c r="H1640" s="4">
        <f t="shared" si="107"/>
        <v>0</v>
      </c>
      <c r="I1640" s="2">
        <f t="shared" si="106"/>
        <v>0</v>
      </c>
      <c r="O1640" s="3">
        <v>0</v>
      </c>
      <c r="P1640" s="11">
        <f t="shared" si="109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04"/>
        <v>677</v>
      </c>
      <c r="F1641" s="4">
        <f t="shared" si="108"/>
        <v>20</v>
      </c>
      <c r="G1641" s="4">
        <f t="shared" si="105"/>
        <v>82</v>
      </c>
      <c r="H1641" s="4">
        <f t="shared" si="107"/>
        <v>1</v>
      </c>
      <c r="I1641" s="2">
        <f t="shared" si="106"/>
        <v>1.2345679012345678E-2</v>
      </c>
      <c r="O1641" s="3">
        <v>0</v>
      </c>
      <c r="P1641" s="11">
        <f t="shared" si="109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04"/>
        <v>151</v>
      </c>
      <c r="F1642" s="4">
        <f t="shared" si="108"/>
        <v>0</v>
      </c>
      <c r="G1642" s="4">
        <f t="shared" si="105"/>
        <v>0</v>
      </c>
      <c r="H1642" s="4">
        <f t="shared" si="107"/>
        <v>0</v>
      </c>
      <c r="I1642" s="2">
        <f t="shared" si="106"/>
        <v>0</v>
      </c>
      <c r="O1642" s="3">
        <v>0</v>
      </c>
      <c r="P1642" s="11">
        <f t="shared" si="109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04"/>
        <v>234</v>
      </c>
      <c r="F1643" s="4">
        <f t="shared" si="108"/>
        <v>7</v>
      </c>
      <c r="G1643" s="4">
        <f t="shared" si="105"/>
        <v>5</v>
      </c>
      <c r="H1643" s="4">
        <f t="shared" si="107"/>
        <v>0</v>
      </c>
      <c r="I1643" s="2">
        <f t="shared" si="106"/>
        <v>0</v>
      </c>
      <c r="O1643" s="3">
        <v>0</v>
      </c>
      <c r="P1643" s="11">
        <f t="shared" si="109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04"/>
        <v>661</v>
      </c>
      <c r="F1644" s="4">
        <f t="shared" si="108"/>
        <v>43</v>
      </c>
      <c r="G1644" s="4">
        <f t="shared" si="105"/>
        <v>70</v>
      </c>
      <c r="H1644" s="4">
        <f t="shared" si="107"/>
        <v>3</v>
      </c>
      <c r="I1644" s="2">
        <f t="shared" si="106"/>
        <v>4.4776119402985072E-2</v>
      </c>
      <c r="O1644" s="3">
        <v>0</v>
      </c>
      <c r="P1644" s="11">
        <f t="shared" si="109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04"/>
        <v>1961</v>
      </c>
      <c r="F1645" s="4">
        <f t="shared" si="108"/>
        <v>62</v>
      </c>
      <c r="G1645" s="4">
        <f t="shared" si="105"/>
        <v>203</v>
      </c>
      <c r="H1645" s="4">
        <f t="shared" si="107"/>
        <v>10</v>
      </c>
      <c r="I1645" s="2">
        <f t="shared" si="106"/>
        <v>5.181347150259067E-2</v>
      </c>
      <c r="O1645" s="3">
        <v>6</v>
      </c>
      <c r="P1645" s="11">
        <f t="shared" si="109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04"/>
        <v>91</v>
      </c>
      <c r="F1646" s="4">
        <f t="shared" si="108"/>
        <v>2</v>
      </c>
      <c r="G1646" s="4">
        <f t="shared" si="105"/>
        <v>5</v>
      </c>
      <c r="H1646" s="4">
        <f t="shared" si="107"/>
        <v>0</v>
      </c>
      <c r="I1646" s="2">
        <f t="shared" si="106"/>
        <v>0</v>
      </c>
      <c r="O1646" s="3">
        <v>0</v>
      </c>
      <c r="P1646" s="11">
        <f t="shared" si="109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04"/>
        <v>52</v>
      </c>
      <c r="F1647" s="4">
        <f t="shared" si="108"/>
        <v>1</v>
      </c>
      <c r="G1647" s="4">
        <f t="shared" si="105"/>
        <v>1</v>
      </c>
      <c r="H1647" s="4">
        <f t="shared" si="107"/>
        <v>0</v>
      </c>
      <c r="I1647" s="2">
        <f t="shared" si="106"/>
        <v>0</v>
      </c>
      <c r="O1647" s="3">
        <v>0</v>
      </c>
      <c r="P1647" s="11">
        <f t="shared" si="109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04"/>
        <v>443</v>
      </c>
      <c r="F1648" s="4">
        <f t="shared" si="108"/>
        <v>15</v>
      </c>
      <c r="G1648" s="4">
        <f t="shared" si="105"/>
        <v>21</v>
      </c>
      <c r="H1648" s="4">
        <f t="shared" si="107"/>
        <v>2</v>
      </c>
      <c r="I1648" s="2">
        <f t="shared" si="106"/>
        <v>0.10526315789473684</v>
      </c>
      <c r="O1648" s="3">
        <v>0</v>
      </c>
      <c r="P1648" s="11">
        <f t="shared" si="109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04"/>
        <v>5733</v>
      </c>
      <c r="F1649" s="4">
        <f t="shared" si="108"/>
        <v>705</v>
      </c>
      <c r="G1649" s="4">
        <f t="shared" si="105"/>
        <v>1006</v>
      </c>
      <c r="H1649" s="4">
        <f t="shared" si="107"/>
        <v>94</v>
      </c>
      <c r="I1649" s="2">
        <f t="shared" si="106"/>
        <v>0.10307017543859649</v>
      </c>
      <c r="O1649" s="3">
        <v>20</v>
      </c>
      <c r="P1649" s="11">
        <f t="shared" si="109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04"/>
        <v>160</v>
      </c>
      <c r="F1650" s="4">
        <f t="shared" si="108"/>
        <v>10</v>
      </c>
      <c r="G1650" s="4">
        <f t="shared" si="105"/>
        <v>5</v>
      </c>
      <c r="H1650" s="4">
        <f t="shared" si="107"/>
        <v>2</v>
      </c>
      <c r="I1650" s="2">
        <f t="shared" si="106"/>
        <v>0.66666666666666663</v>
      </c>
      <c r="O1650" s="3">
        <v>0</v>
      </c>
      <c r="P1650" s="11">
        <f t="shared" si="109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04"/>
        <v>85</v>
      </c>
      <c r="F1651" s="4">
        <f t="shared" si="108"/>
        <v>1</v>
      </c>
      <c r="G1651" s="4">
        <f t="shared" si="105"/>
        <v>2</v>
      </c>
      <c r="H1651" s="4">
        <f t="shared" si="107"/>
        <v>0</v>
      </c>
      <c r="I1651" s="2">
        <f t="shared" si="106"/>
        <v>0</v>
      </c>
      <c r="O1651" s="3">
        <v>0</v>
      </c>
      <c r="P1651" s="11">
        <f t="shared" si="109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04"/>
        <v>341</v>
      </c>
      <c r="F1652" s="4">
        <f t="shared" si="108"/>
        <v>15</v>
      </c>
      <c r="G1652" s="4">
        <f t="shared" si="105"/>
        <v>34</v>
      </c>
      <c r="H1652" s="4">
        <f t="shared" si="107"/>
        <v>7</v>
      </c>
      <c r="I1652" s="2">
        <f t="shared" si="106"/>
        <v>0.25925925925925924</v>
      </c>
      <c r="O1652" s="3">
        <v>1</v>
      </c>
      <c r="P1652" s="11">
        <f t="shared" si="109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04"/>
        <v>1873</v>
      </c>
      <c r="F1653" s="4">
        <f t="shared" si="108"/>
        <v>84</v>
      </c>
      <c r="G1653" s="4">
        <f t="shared" si="105"/>
        <v>389</v>
      </c>
      <c r="H1653" s="4">
        <f t="shared" si="107"/>
        <v>13</v>
      </c>
      <c r="I1653" s="2">
        <f t="shared" si="106"/>
        <v>3.4574468085106384E-2</v>
      </c>
      <c r="O1653" s="3">
        <v>20</v>
      </c>
      <c r="P1653" s="11">
        <f t="shared" si="109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04"/>
        <v>409</v>
      </c>
      <c r="F1654" s="4">
        <f t="shared" si="108"/>
        <v>42</v>
      </c>
      <c r="G1654" s="4">
        <f t="shared" si="105"/>
        <v>39</v>
      </c>
      <c r="H1654" s="4">
        <f t="shared" si="107"/>
        <v>1</v>
      </c>
      <c r="I1654" s="2">
        <f t="shared" si="106"/>
        <v>2.6315789473684209E-2</v>
      </c>
      <c r="O1654" s="3">
        <v>0</v>
      </c>
      <c r="P1654" s="11">
        <f t="shared" si="109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04"/>
        <v>79</v>
      </c>
      <c r="F1655" s="4">
        <f t="shared" si="108"/>
        <v>4</v>
      </c>
      <c r="G1655" s="4">
        <f t="shared" si="105"/>
        <v>14</v>
      </c>
      <c r="H1655" s="4">
        <f t="shared" si="107"/>
        <v>0</v>
      </c>
      <c r="I1655" s="2">
        <f t="shared" si="106"/>
        <v>0</v>
      </c>
      <c r="O1655" s="3">
        <v>1</v>
      </c>
      <c r="P1655" s="11">
        <f t="shared" si="109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04"/>
        <v>44</v>
      </c>
      <c r="F1656" s="4">
        <f t="shared" si="108"/>
        <v>2</v>
      </c>
      <c r="G1656" s="4">
        <f t="shared" si="105"/>
        <v>2</v>
      </c>
      <c r="H1656" s="4">
        <f t="shared" si="107"/>
        <v>1</v>
      </c>
      <c r="I1656" s="2">
        <f t="shared" si="106"/>
        <v>1</v>
      </c>
      <c r="O1656" s="3">
        <v>0</v>
      </c>
      <c r="P1656" s="11">
        <f t="shared" si="109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04"/>
        <v>46</v>
      </c>
      <c r="F1657" s="4">
        <f t="shared" si="108"/>
        <v>1</v>
      </c>
      <c r="G1657" s="4">
        <f t="shared" si="105"/>
        <v>1</v>
      </c>
      <c r="H1657" s="4">
        <f t="shared" si="107"/>
        <v>-1</v>
      </c>
      <c r="I1657" s="2">
        <f t="shared" si="106"/>
        <v>-0.5</v>
      </c>
      <c r="O1657" s="3">
        <v>0</v>
      </c>
      <c r="P1657" s="11">
        <f t="shared" si="109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110">SUM(C1658:D1658)</f>
        <v>32</v>
      </c>
      <c r="F1658" s="4">
        <f t="shared" si="108"/>
        <v>0</v>
      </c>
      <c r="G1658" s="4">
        <f t="shared" ref="G1658:G1721" si="111">C1658</f>
        <v>0</v>
      </c>
      <c r="H1658" s="4">
        <f t="shared" si="107"/>
        <v>0</v>
      </c>
      <c r="I1658" s="2">
        <f t="shared" si="106"/>
        <v>0</v>
      </c>
      <c r="O1658" s="3">
        <v>0</v>
      </c>
      <c r="P1658" s="11">
        <f t="shared" si="109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10"/>
        <v>189</v>
      </c>
      <c r="F1659" s="4">
        <f t="shared" si="108"/>
        <v>28</v>
      </c>
      <c r="G1659" s="4">
        <f t="shared" si="111"/>
        <v>3</v>
      </c>
      <c r="H1659" s="4">
        <f t="shared" si="107"/>
        <v>1</v>
      </c>
      <c r="I1659" s="2">
        <f t="shared" si="106"/>
        <v>0.5</v>
      </c>
      <c r="O1659" s="3">
        <v>0</v>
      </c>
      <c r="P1659" s="11">
        <f t="shared" si="109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10"/>
        <v>464</v>
      </c>
      <c r="F1660" s="4">
        <f t="shared" si="108"/>
        <v>10</v>
      </c>
      <c r="G1660" s="4">
        <f t="shared" si="111"/>
        <v>32</v>
      </c>
      <c r="H1660" s="4">
        <f t="shared" si="107"/>
        <v>2</v>
      </c>
      <c r="I1660" s="2">
        <f t="shared" si="106"/>
        <v>6.6666666666666666E-2</v>
      </c>
      <c r="O1660" s="3">
        <v>0</v>
      </c>
      <c r="P1660" s="11">
        <f t="shared" si="109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10"/>
        <v>62</v>
      </c>
      <c r="F1661" s="4">
        <f t="shared" si="108"/>
        <v>1</v>
      </c>
      <c r="G1661" s="4">
        <f t="shared" si="111"/>
        <v>2</v>
      </c>
      <c r="H1661" s="4">
        <f t="shared" si="107"/>
        <v>0</v>
      </c>
      <c r="I1661" s="2">
        <f t="shared" si="106"/>
        <v>0</v>
      </c>
      <c r="O1661" s="3">
        <v>0</v>
      </c>
      <c r="P1661" s="11">
        <f t="shared" si="109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10"/>
        <v>127</v>
      </c>
      <c r="F1662" s="4">
        <f t="shared" si="108"/>
        <v>1</v>
      </c>
      <c r="G1662" s="4">
        <f t="shared" si="111"/>
        <v>5</v>
      </c>
      <c r="H1662" s="4">
        <f t="shared" si="107"/>
        <v>0</v>
      </c>
      <c r="I1662" s="2">
        <f t="shared" si="106"/>
        <v>0</v>
      </c>
      <c r="O1662" s="3">
        <v>0</v>
      </c>
      <c r="P1662" s="11">
        <f t="shared" si="109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10"/>
        <v>164</v>
      </c>
      <c r="F1663" s="4">
        <f t="shared" si="108"/>
        <v>2</v>
      </c>
      <c r="G1663" s="4">
        <f t="shared" si="111"/>
        <v>3</v>
      </c>
      <c r="H1663" s="4">
        <f t="shared" si="107"/>
        <v>1</v>
      </c>
      <c r="I1663" s="2">
        <f t="shared" si="106"/>
        <v>0.5</v>
      </c>
      <c r="O1663" s="3">
        <v>0</v>
      </c>
      <c r="P1663" s="11">
        <f t="shared" si="109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10"/>
        <v>2498</v>
      </c>
      <c r="F1664" s="4">
        <f t="shared" si="108"/>
        <v>77</v>
      </c>
      <c r="G1664" s="4">
        <f t="shared" si="111"/>
        <v>288</v>
      </c>
      <c r="H1664" s="4">
        <f t="shared" si="107"/>
        <v>1</v>
      </c>
      <c r="I1664" s="2">
        <f t="shared" si="106"/>
        <v>3.4843205574912892E-3</v>
      </c>
      <c r="O1664" s="3">
        <v>3</v>
      </c>
      <c r="P1664" s="11">
        <f t="shared" si="109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10"/>
        <v>1349</v>
      </c>
      <c r="F1665" s="4">
        <f t="shared" si="108"/>
        <v>64</v>
      </c>
      <c r="G1665" s="4">
        <f t="shared" si="111"/>
        <v>123</v>
      </c>
      <c r="H1665" s="4">
        <f t="shared" si="107"/>
        <v>6</v>
      </c>
      <c r="I1665" s="2">
        <f t="shared" si="106"/>
        <v>5.128205128205128E-2</v>
      </c>
      <c r="O1665" s="3">
        <v>1</v>
      </c>
      <c r="P1665" s="11">
        <f t="shared" si="109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110"/>
        <v>10781</v>
      </c>
      <c r="F1666" s="4">
        <f t="shared" si="108"/>
        <v>745</v>
      </c>
      <c r="G1666" s="4">
        <f t="shared" si="111"/>
        <v>275</v>
      </c>
      <c r="H1666" s="4">
        <f t="shared" si="107"/>
        <v>-7</v>
      </c>
      <c r="I1666" s="2">
        <f t="shared" si="106"/>
        <v>-2.4822695035460994E-2</v>
      </c>
      <c r="O1666" s="7">
        <v>1</v>
      </c>
      <c r="P1666" s="11">
        <f t="shared" si="109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10"/>
        <v>8432</v>
      </c>
      <c r="F1667" s="4">
        <f t="shared" si="108"/>
        <v>157</v>
      </c>
      <c r="G1667" s="4">
        <f t="shared" si="111"/>
        <v>38</v>
      </c>
      <c r="H1667" s="4">
        <f t="shared" si="107"/>
        <v>7</v>
      </c>
      <c r="I1667" s="2">
        <f t="shared" ref="I1667:I1730" si="112">IFERROR((G1667-SUMIFS(G:G,A:A,A1667-1,B:B,B1667))/SUMIFS(G:G,A:A,A1667-1,B:B,B1667),0)</f>
        <v>0.22580645161290322</v>
      </c>
      <c r="O1667" s="7">
        <v>0</v>
      </c>
      <c r="P1667" s="11">
        <f t="shared" si="109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110"/>
        <v>341</v>
      </c>
      <c r="F1668" s="4">
        <f t="shared" si="108"/>
        <v>23</v>
      </c>
      <c r="G1668" s="4">
        <f t="shared" si="111"/>
        <v>11</v>
      </c>
      <c r="H1668" s="4">
        <f t="shared" si="107"/>
        <v>0</v>
      </c>
      <c r="I1668" s="2">
        <f t="shared" si="112"/>
        <v>0</v>
      </c>
      <c r="M1668" s="3">
        <v>5</v>
      </c>
      <c r="O1668" s="3">
        <v>1</v>
      </c>
      <c r="P1668" s="11">
        <f t="shared" si="109"/>
        <v>0</v>
      </c>
      <c r="Q1668" s="11">
        <f t="shared" ref="Q1668:Q1731" si="11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10"/>
        <v>232</v>
      </c>
      <c r="F1669" s="4">
        <f t="shared" si="108"/>
        <v>23</v>
      </c>
      <c r="G1669" s="4">
        <f t="shared" si="111"/>
        <v>15</v>
      </c>
      <c r="H1669" s="4">
        <f t="shared" ref="H1669:H1732" si="114">G1669-SUMIFS(G:G,A:A,A1669-1,B:B,B1669)</f>
        <v>1</v>
      </c>
      <c r="I1669" s="2">
        <f t="shared" si="112"/>
        <v>7.1428571428571425E-2</v>
      </c>
      <c r="M1669" s="3">
        <v>1</v>
      </c>
      <c r="O1669" s="3">
        <v>1</v>
      </c>
      <c r="P1669" s="11">
        <f t="shared" si="109"/>
        <v>1</v>
      </c>
      <c r="Q1669" s="11">
        <f t="shared" si="11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10"/>
        <v>78</v>
      </c>
      <c r="F1670" s="4">
        <f t="shared" si="108"/>
        <v>3</v>
      </c>
      <c r="G1670" s="4">
        <f t="shared" si="111"/>
        <v>4</v>
      </c>
      <c r="H1670" s="4">
        <f t="shared" si="114"/>
        <v>0</v>
      </c>
      <c r="I1670" s="2">
        <f t="shared" si="112"/>
        <v>0</v>
      </c>
      <c r="M1670" s="3">
        <v>0</v>
      </c>
      <c r="O1670" s="3">
        <v>0</v>
      </c>
      <c r="P1670" s="11">
        <f t="shared" si="109"/>
        <v>0</v>
      </c>
      <c r="Q1670" s="11">
        <f t="shared" si="11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10"/>
        <v>41</v>
      </c>
      <c r="F1671" s="4">
        <f t="shared" si="108"/>
        <v>2</v>
      </c>
      <c r="G1671" s="4">
        <f t="shared" si="111"/>
        <v>3</v>
      </c>
      <c r="H1671" s="4">
        <f t="shared" si="114"/>
        <v>0</v>
      </c>
      <c r="I1671" s="2">
        <f t="shared" si="112"/>
        <v>0</v>
      </c>
      <c r="M1671" s="3">
        <v>2</v>
      </c>
      <c r="O1671" s="3">
        <v>0</v>
      </c>
      <c r="P1671" s="11">
        <f t="shared" si="109"/>
        <v>0</v>
      </c>
      <c r="Q1671" s="11">
        <f t="shared" si="11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10"/>
        <v>481</v>
      </c>
      <c r="F1672" s="4">
        <f t="shared" si="108"/>
        <v>43</v>
      </c>
      <c r="G1672" s="4">
        <f t="shared" si="111"/>
        <v>45</v>
      </c>
      <c r="H1672" s="4">
        <f t="shared" si="114"/>
        <v>1</v>
      </c>
      <c r="I1672" s="2">
        <f t="shared" si="112"/>
        <v>2.2727272727272728E-2</v>
      </c>
      <c r="M1672" s="3">
        <v>20</v>
      </c>
      <c r="O1672" s="3">
        <v>3</v>
      </c>
      <c r="P1672" s="11">
        <f t="shared" si="109"/>
        <v>0</v>
      </c>
      <c r="Q1672" s="11">
        <f t="shared" si="11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10"/>
        <v>347</v>
      </c>
      <c r="F1673" s="4">
        <f t="shared" si="108"/>
        <v>33</v>
      </c>
      <c r="G1673" s="4">
        <f t="shared" si="111"/>
        <v>31</v>
      </c>
      <c r="H1673" s="4">
        <f t="shared" si="114"/>
        <v>3</v>
      </c>
      <c r="I1673" s="2">
        <f t="shared" si="112"/>
        <v>0.10714285714285714</v>
      </c>
      <c r="M1673" s="3">
        <v>18</v>
      </c>
      <c r="O1673" s="3">
        <v>0</v>
      </c>
      <c r="P1673" s="11">
        <f t="shared" si="109"/>
        <v>0</v>
      </c>
      <c r="Q1673" s="11">
        <f t="shared" si="11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10"/>
        <v>130</v>
      </c>
      <c r="F1674" s="4">
        <f t="shared" si="108"/>
        <v>15</v>
      </c>
      <c r="G1674" s="4">
        <f t="shared" si="111"/>
        <v>10</v>
      </c>
      <c r="H1674" s="4">
        <f t="shared" si="114"/>
        <v>1</v>
      </c>
      <c r="I1674" s="2">
        <f t="shared" si="112"/>
        <v>0.1111111111111111</v>
      </c>
      <c r="M1674" s="3">
        <v>4</v>
      </c>
      <c r="O1674" s="3">
        <v>0</v>
      </c>
      <c r="P1674" s="11">
        <f t="shared" si="109"/>
        <v>0</v>
      </c>
      <c r="Q1674" s="11">
        <f t="shared" si="11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10"/>
        <v>115</v>
      </c>
      <c r="F1675" s="4">
        <f t="shared" si="108"/>
        <v>11</v>
      </c>
      <c r="G1675" s="4">
        <f t="shared" si="111"/>
        <v>7</v>
      </c>
      <c r="H1675" s="4">
        <f t="shared" si="114"/>
        <v>0</v>
      </c>
      <c r="I1675" s="2">
        <f t="shared" si="112"/>
        <v>0</v>
      </c>
      <c r="M1675" s="3">
        <v>0</v>
      </c>
      <c r="O1675" s="3">
        <v>0</v>
      </c>
      <c r="P1675" s="11">
        <f t="shared" si="109"/>
        <v>0</v>
      </c>
      <c r="Q1675" s="11">
        <f t="shared" si="11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10"/>
        <v>197</v>
      </c>
      <c r="F1676" s="4">
        <f t="shared" si="108"/>
        <v>23</v>
      </c>
      <c r="G1676" s="4">
        <f t="shared" si="111"/>
        <v>10</v>
      </c>
      <c r="H1676" s="4">
        <f t="shared" si="114"/>
        <v>0</v>
      </c>
      <c r="I1676" s="2">
        <f t="shared" si="112"/>
        <v>0</v>
      </c>
      <c r="M1676" s="3">
        <v>6</v>
      </c>
      <c r="O1676" s="3">
        <v>0</v>
      </c>
      <c r="P1676" s="11">
        <f t="shared" si="109"/>
        <v>0</v>
      </c>
      <c r="Q1676" s="11">
        <f t="shared" si="11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10"/>
        <v>122</v>
      </c>
      <c r="F1677" s="4">
        <f t="shared" si="108"/>
        <v>4</v>
      </c>
      <c r="G1677" s="4">
        <f t="shared" si="111"/>
        <v>3</v>
      </c>
      <c r="H1677" s="4">
        <f t="shared" si="114"/>
        <v>0</v>
      </c>
      <c r="I1677" s="2">
        <f t="shared" si="112"/>
        <v>0</v>
      </c>
      <c r="M1677" s="3">
        <v>2</v>
      </c>
      <c r="O1677" s="3">
        <v>0</v>
      </c>
      <c r="P1677" s="11">
        <f t="shared" si="109"/>
        <v>0</v>
      </c>
      <c r="Q1677" s="11">
        <f t="shared" si="11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10"/>
        <v>409</v>
      </c>
      <c r="F1678" s="4">
        <f t="shared" si="108"/>
        <v>30</v>
      </c>
      <c r="G1678" s="4">
        <f t="shared" si="111"/>
        <v>17</v>
      </c>
      <c r="H1678" s="4">
        <f t="shared" si="114"/>
        <v>2</v>
      </c>
      <c r="I1678" s="2">
        <f t="shared" si="112"/>
        <v>0.13333333333333333</v>
      </c>
      <c r="M1678" s="3">
        <v>8</v>
      </c>
      <c r="O1678" s="3">
        <v>0</v>
      </c>
      <c r="P1678" s="11">
        <f t="shared" si="109"/>
        <v>0</v>
      </c>
      <c r="Q1678" s="11">
        <f t="shared" si="11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10"/>
        <v>112</v>
      </c>
      <c r="F1679" s="4">
        <f t="shared" si="108"/>
        <v>11</v>
      </c>
      <c r="G1679" s="4">
        <f t="shared" si="111"/>
        <v>6</v>
      </c>
      <c r="H1679" s="4">
        <f t="shared" si="114"/>
        <v>0</v>
      </c>
      <c r="I1679" s="2">
        <f t="shared" si="112"/>
        <v>0</v>
      </c>
      <c r="M1679" s="3">
        <v>4</v>
      </c>
      <c r="O1679" s="3">
        <v>0</v>
      </c>
      <c r="P1679" s="11">
        <f t="shared" si="109"/>
        <v>0</v>
      </c>
      <c r="Q1679" s="11">
        <f t="shared" si="11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10"/>
        <v>95</v>
      </c>
      <c r="F1680" s="4">
        <f t="shared" si="108"/>
        <v>14</v>
      </c>
      <c r="G1680" s="4">
        <f t="shared" si="111"/>
        <v>3</v>
      </c>
      <c r="H1680" s="4">
        <f t="shared" si="114"/>
        <v>1</v>
      </c>
      <c r="I1680" s="2">
        <f t="shared" si="112"/>
        <v>0.5</v>
      </c>
      <c r="M1680" s="3">
        <v>1</v>
      </c>
      <c r="O1680" s="3">
        <v>0</v>
      </c>
      <c r="P1680" s="11">
        <f t="shared" si="109"/>
        <v>0</v>
      </c>
      <c r="Q1680" s="11">
        <f t="shared" si="11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10"/>
        <v>117</v>
      </c>
      <c r="F1681" s="4">
        <f t="shared" si="108"/>
        <v>12</v>
      </c>
      <c r="G1681" s="4">
        <f t="shared" si="111"/>
        <v>2</v>
      </c>
      <c r="H1681" s="4">
        <f t="shared" si="114"/>
        <v>0</v>
      </c>
      <c r="I1681" s="2">
        <f t="shared" si="112"/>
        <v>0</v>
      </c>
      <c r="M1681" s="3">
        <v>1</v>
      </c>
      <c r="O1681" s="3">
        <v>0</v>
      </c>
      <c r="P1681" s="11">
        <f t="shared" si="109"/>
        <v>0</v>
      </c>
      <c r="Q1681" s="11">
        <f t="shared" si="11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10"/>
        <v>89</v>
      </c>
      <c r="F1682" s="4">
        <f t="shared" si="108"/>
        <v>5</v>
      </c>
      <c r="G1682" s="4">
        <f t="shared" si="111"/>
        <v>3</v>
      </c>
      <c r="H1682" s="4">
        <f t="shared" si="114"/>
        <v>0</v>
      </c>
      <c r="I1682" s="2">
        <f t="shared" si="112"/>
        <v>0</v>
      </c>
      <c r="M1682" s="3">
        <v>1</v>
      </c>
      <c r="O1682" s="3">
        <v>0</v>
      </c>
      <c r="P1682" s="11">
        <f t="shared" si="109"/>
        <v>0</v>
      </c>
      <c r="Q1682" s="11">
        <f t="shared" si="11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10"/>
        <v>280</v>
      </c>
      <c r="F1683" s="4">
        <f t="shared" si="108"/>
        <v>23</v>
      </c>
      <c r="G1683" s="4">
        <f t="shared" si="111"/>
        <v>10</v>
      </c>
      <c r="H1683" s="4">
        <f t="shared" si="114"/>
        <v>0</v>
      </c>
      <c r="I1683" s="2">
        <f t="shared" si="112"/>
        <v>0</v>
      </c>
      <c r="M1683" s="3">
        <v>2</v>
      </c>
      <c r="O1683" s="3">
        <v>0</v>
      </c>
      <c r="P1683" s="11">
        <f t="shared" si="109"/>
        <v>0</v>
      </c>
      <c r="Q1683" s="11">
        <f t="shared" si="11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10"/>
        <v>65</v>
      </c>
      <c r="F1684" s="4">
        <f t="shared" si="108"/>
        <v>9</v>
      </c>
      <c r="G1684" s="4">
        <f t="shared" si="111"/>
        <v>0</v>
      </c>
      <c r="H1684" s="4">
        <f t="shared" si="114"/>
        <v>0</v>
      </c>
      <c r="I1684" s="2">
        <f t="shared" si="112"/>
        <v>0</v>
      </c>
      <c r="M1684" s="3">
        <v>0</v>
      </c>
      <c r="O1684" s="3">
        <v>0</v>
      </c>
      <c r="P1684" s="11">
        <f t="shared" si="109"/>
        <v>0</v>
      </c>
      <c r="Q1684" s="11">
        <f t="shared" si="11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10"/>
        <v>679</v>
      </c>
      <c r="F1685" s="4">
        <f t="shared" si="108"/>
        <v>62</v>
      </c>
      <c r="G1685" s="4">
        <f t="shared" si="111"/>
        <v>39</v>
      </c>
      <c r="H1685" s="4">
        <f t="shared" si="114"/>
        <v>5</v>
      </c>
      <c r="I1685" s="2">
        <f t="shared" si="112"/>
        <v>0.14705882352941177</v>
      </c>
      <c r="M1685" s="3">
        <v>5</v>
      </c>
      <c r="O1685" s="3">
        <v>0</v>
      </c>
      <c r="P1685" s="11">
        <f t="shared" si="109"/>
        <v>0</v>
      </c>
      <c r="Q1685" s="11">
        <f t="shared" si="11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10"/>
        <v>8109</v>
      </c>
      <c r="F1686" s="4">
        <f t="shared" si="108"/>
        <v>293</v>
      </c>
      <c r="G1686" s="4">
        <f t="shared" si="111"/>
        <v>1048</v>
      </c>
      <c r="H1686" s="4">
        <f t="shared" si="114"/>
        <v>44</v>
      </c>
      <c r="I1686" s="2">
        <f t="shared" si="112"/>
        <v>4.3824701195219126E-2</v>
      </c>
      <c r="M1686" s="3">
        <v>204</v>
      </c>
      <c r="O1686" s="3">
        <v>13</v>
      </c>
      <c r="P1686" s="11">
        <f t="shared" si="109"/>
        <v>0</v>
      </c>
      <c r="Q1686" s="11">
        <f t="shared" si="11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10"/>
        <v>65</v>
      </c>
      <c r="F1687" s="4">
        <f t="shared" si="108"/>
        <v>4</v>
      </c>
      <c r="G1687" s="4">
        <f t="shared" si="111"/>
        <v>1</v>
      </c>
      <c r="H1687" s="4">
        <f t="shared" si="114"/>
        <v>0</v>
      </c>
      <c r="I1687" s="2">
        <f t="shared" si="112"/>
        <v>0</v>
      </c>
      <c r="M1687" s="3">
        <v>0</v>
      </c>
      <c r="O1687" s="3">
        <v>0</v>
      </c>
      <c r="P1687" s="11">
        <f t="shared" si="109"/>
        <v>0</v>
      </c>
      <c r="Q1687" s="11">
        <f t="shared" si="11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10"/>
        <v>204</v>
      </c>
      <c r="F1688" s="4">
        <f t="shared" si="108"/>
        <v>30</v>
      </c>
      <c r="G1688" s="4">
        <f t="shared" si="111"/>
        <v>8</v>
      </c>
      <c r="H1688" s="4">
        <f t="shared" si="114"/>
        <v>1</v>
      </c>
      <c r="I1688" s="2">
        <f t="shared" si="112"/>
        <v>0.14285714285714285</v>
      </c>
      <c r="M1688" s="3">
        <v>1</v>
      </c>
      <c r="O1688" s="3">
        <v>0</v>
      </c>
      <c r="P1688" s="11">
        <f t="shared" si="109"/>
        <v>0</v>
      </c>
      <c r="Q1688" s="11">
        <f t="shared" si="11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10"/>
        <v>301</v>
      </c>
      <c r="F1689" s="4">
        <f t="shared" si="108"/>
        <v>21</v>
      </c>
      <c r="G1689" s="4">
        <f t="shared" si="111"/>
        <v>29</v>
      </c>
      <c r="H1689" s="4">
        <f t="shared" si="114"/>
        <v>1</v>
      </c>
      <c r="I1689" s="2">
        <f t="shared" si="112"/>
        <v>3.5714285714285712E-2</v>
      </c>
      <c r="M1689" s="3">
        <v>10</v>
      </c>
      <c r="O1689" s="3">
        <v>0</v>
      </c>
      <c r="P1689" s="11">
        <f t="shared" si="109"/>
        <v>0</v>
      </c>
      <c r="Q1689" s="11">
        <f t="shared" si="11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10"/>
        <v>207</v>
      </c>
      <c r="F1690" s="4">
        <f t="shared" ref="F1690:F1753" si="115">E1690-SUMIFS(E:E,A:A,A1690-1,B:B,B1690)</f>
        <v>16</v>
      </c>
      <c r="G1690" s="4">
        <f t="shared" si="111"/>
        <v>15</v>
      </c>
      <c r="H1690" s="4">
        <f t="shared" si="114"/>
        <v>1</v>
      </c>
      <c r="I1690" s="2">
        <f t="shared" si="112"/>
        <v>7.1428571428571425E-2</v>
      </c>
      <c r="M1690" s="3">
        <v>3</v>
      </c>
      <c r="O1690" s="3">
        <v>0</v>
      </c>
      <c r="P1690" s="11">
        <f t="shared" si="109"/>
        <v>0</v>
      </c>
      <c r="Q1690" s="11">
        <f t="shared" si="11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10"/>
        <v>289</v>
      </c>
      <c r="F1691" s="4">
        <f t="shared" si="115"/>
        <v>11</v>
      </c>
      <c r="G1691" s="4">
        <f t="shared" si="111"/>
        <v>28</v>
      </c>
      <c r="H1691" s="4">
        <f t="shared" si="114"/>
        <v>3</v>
      </c>
      <c r="I1691" s="2">
        <f t="shared" si="112"/>
        <v>0.12</v>
      </c>
      <c r="M1691" s="3">
        <v>3</v>
      </c>
      <c r="O1691" s="3">
        <v>0</v>
      </c>
      <c r="P1691" s="11">
        <f t="shared" si="109"/>
        <v>0</v>
      </c>
      <c r="Q1691" s="11">
        <f t="shared" si="11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10"/>
        <v>107</v>
      </c>
      <c r="F1692" s="4">
        <f t="shared" si="115"/>
        <v>7</v>
      </c>
      <c r="G1692" s="4">
        <f t="shared" si="111"/>
        <v>2</v>
      </c>
      <c r="H1692" s="4">
        <f t="shared" si="114"/>
        <v>0</v>
      </c>
      <c r="I1692" s="2">
        <f t="shared" si="112"/>
        <v>0</v>
      </c>
      <c r="M1692" s="3">
        <v>0</v>
      </c>
      <c r="O1692" s="3">
        <v>0</v>
      </c>
      <c r="P1692" s="11">
        <f t="shared" ref="P1692:P1755" si="116">O1692-SUMIFS(O:O,B:B,B1692,A:A,A1692-1)</f>
        <v>0</v>
      </c>
      <c r="Q1692" s="11">
        <f t="shared" si="11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10"/>
        <v>181</v>
      </c>
      <c r="F1693" s="4">
        <f t="shared" si="115"/>
        <v>11</v>
      </c>
      <c r="G1693" s="4">
        <f t="shared" si="111"/>
        <v>17</v>
      </c>
      <c r="H1693" s="4">
        <f t="shared" si="114"/>
        <v>0</v>
      </c>
      <c r="I1693" s="2">
        <f t="shared" si="112"/>
        <v>0</v>
      </c>
      <c r="M1693" s="3">
        <v>14</v>
      </c>
      <c r="O1693" s="3">
        <v>1</v>
      </c>
      <c r="P1693" s="11">
        <f t="shared" si="116"/>
        <v>0</v>
      </c>
      <c r="Q1693" s="11">
        <f t="shared" si="11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10"/>
        <v>291</v>
      </c>
      <c r="F1694" s="4">
        <f t="shared" si="115"/>
        <v>15</v>
      </c>
      <c r="G1694" s="4">
        <f t="shared" si="111"/>
        <v>18</v>
      </c>
      <c r="H1694" s="4">
        <f t="shared" si="114"/>
        <v>2</v>
      </c>
      <c r="I1694" s="2">
        <f t="shared" si="112"/>
        <v>0.125</v>
      </c>
      <c r="M1694" s="3">
        <v>5</v>
      </c>
      <c r="O1694" s="3">
        <v>0</v>
      </c>
      <c r="P1694" s="11">
        <f t="shared" si="116"/>
        <v>0</v>
      </c>
      <c r="Q1694" s="11">
        <f t="shared" si="11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10"/>
        <v>130</v>
      </c>
      <c r="F1695" s="4">
        <f t="shared" si="115"/>
        <v>7</v>
      </c>
      <c r="G1695" s="4">
        <f t="shared" si="111"/>
        <v>3</v>
      </c>
      <c r="H1695" s="4">
        <f t="shared" si="114"/>
        <v>0</v>
      </c>
      <c r="I1695" s="2">
        <f t="shared" si="112"/>
        <v>0</v>
      </c>
      <c r="M1695" s="3">
        <v>0</v>
      </c>
      <c r="O1695" s="3">
        <v>0</v>
      </c>
      <c r="P1695" s="11">
        <f t="shared" si="116"/>
        <v>0</v>
      </c>
      <c r="Q1695" s="11">
        <f t="shared" si="11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10"/>
        <v>70</v>
      </c>
      <c r="F1696" s="4">
        <f t="shared" si="115"/>
        <v>6</v>
      </c>
      <c r="G1696" s="4">
        <f t="shared" si="111"/>
        <v>4</v>
      </c>
      <c r="H1696" s="4">
        <f t="shared" si="114"/>
        <v>1</v>
      </c>
      <c r="I1696" s="2">
        <f t="shared" si="112"/>
        <v>0.33333333333333331</v>
      </c>
      <c r="M1696" s="3">
        <v>0</v>
      </c>
      <c r="O1696" s="3">
        <v>0</v>
      </c>
      <c r="P1696" s="11">
        <f t="shared" si="116"/>
        <v>0</v>
      </c>
      <c r="Q1696" s="11">
        <f t="shared" si="11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10"/>
        <v>188</v>
      </c>
      <c r="F1697" s="4">
        <f t="shared" si="115"/>
        <v>28</v>
      </c>
      <c r="G1697" s="4">
        <f t="shared" si="111"/>
        <v>25</v>
      </c>
      <c r="H1697" s="4">
        <f t="shared" si="114"/>
        <v>3</v>
      </c>
      <c r="I1697" s="2">
        <f t="shared" si="112"/>
        <v>0.13636363636363635</v>
      </c>
      <c r="M1697" s="3">
        <v>14</v>
      </c>
      <c r="O1697" s="3">
        <v>1</v>
      </c>
      <c r="P1697" s="11">
        <f t="shared" si="116"/>
        <v>0</v>
      </c>
      <c r="Q1697" s="11">
        <f t="shared" si="11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10"/>
        <v>104</v>
      </c>
      <c r="F1698" s="4">
        <f t="shared" si="115"/>
        <v>5</v>
      </c>
      <c r="G1698" s="4">
        <f t="shared" si="111"/>
        <v>19</v>
      </c>
      <c r="H1698" s="4">
        <f t="shared" si="114"/>
        <v>2</v>
      </c>
      <c r="I1698" s="2">
        <f t="shared" si="112"/>
        <v>0.11764705882352941</v>
      </c>
      <c r="M1698" s="3">
        <v>9</v>
      </c>
      <c r="O1698" s="3">
        <v>0</v>
      </c>
      <c r="P1698" s="11">
        <f t="shared" si="116"/>
        <v>0</v>
      </c>
      <c r="Q1698" s="11">
        <f t="shared" si="11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10"/>
        <v>191</v>
      </c>
      <c r="F1699" s="4">
        <f t="shared" si="115"/>
        <v>6</v>
      </c>
      <c r="G1699" s="4">
        <f t="shared" si="111"/>
        <v>4</v>
      </c>
      <c r="H1699" s="4">
        <f t="shared" si="114"/>
        <v>0</v>
      </c>
      <c r="I1699" s="2">
        <f t="shared" si="112"/>
        <v>0</v>
      </c>
      <c r="M1699" s="3">
        <v>1</v>
      </c>
      <c r="O1699" s="3">
        <v>1</v>
      </c>
      <c r="P1699" s="11">
        <f t="shared" si="116"/>
        <v>0</v>
      </c>
      <c r="Q1699" s="11">
        <f t="shared" si="11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10"/>
        <v>1244</v>
      </c>
      <c r="F1700" s="4">
        <f t="shared" si="115"/>
        <v>59</v>
      </c>
      <c r="G1700" s="4">
        <f t="shared" si="111"/>
        <v>102</v>
      </c>
      <c r="H1700" s="4">
        <f t="shared" si="114"/>
        <v>4</v>
      </c>
      <c r="I1700" s="2">
        <f t="shared" si="112"/>
        <v>4.0816326530612242E-2</v>
      </c>
      <c r="M1700" s="3">
        <v>38</v>
      </c>
      <c r="O1700" s="3">
        <v>10</v>
      </c>
      <c r="P1700" s="11">
        <f t="shared" si="116"/>
        <v>0</v>
      </c>
      <c r="Q1700" s="11">
        <f t="shared" si="11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10"/>
        <v>15</v>
      </c>
      <c r="F1701" s="4">
        <f t="shared" si="115"/>
        <v>0</v>
      </c>
      <c r="G1701" s="4">
        <f t="shared" si="111"/>
        <v>0</v>
      </c>
      <c r="H1701" s="4">
        <f t="shared" si="114"/>
        <v>0</v>
      </c>
      <c r="I1701" s="2">
        <f t="shared" si="112"/>
        <v>0</v>
      </c>
      <c r="M1701" s="3">
        <v>0</v>
      </c>
      <c r="O1701" s="3">
        <v>0</v>
      </c>
      <c r="P1701" s="11">
        <f t="shared" si="116"/>
        <v>0</v>
      </c>
      <c r="Q1701" s="11">
        <f t="shared" si="11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10"/>
        <v>120</v>
      </c>
      <c r="F1702" s="4">
        <f t="shared" si="115"/>
        <v>3</v>
      </c>
      <c r="G1702" s="4">
        <f t="shared" si="111"/>
        <v>7</v>
      </c>
      <c r="H1702" s="4">
        <f t="shared" si="114"/>
        <v>1</v>
      </c>
      <c r="I1702" s="2">
        <f t="shared" si="112"/>
        <v>0.16666666666666666</v>
      </c>
      <c r="M1702" s="3">
        <v>1</v>
      </c>
      <c r="O1702" s="3">
        <v>0</v>
      </c>
      <c r="P1702" s="11">
        <f t="shared" si="116"/>
        <v>0</v>
      </c>
      <c r="Q1702" s="11">
        <f t="shared" si="11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10"/>
        <v>208</v>
      </c>
      <c r="F1703" s="4">
        <f t="shared" si="115"/>
        <v>11</v>
      </c>
      <c r="G1703" s="4">
        <f t="shared" si="111"/>
        <v>2</v>
      </c>
      <c r="H1703" s="4">
        <f t="shared" si="114"/>
        <v>0</v>
      </c>
      <c r="I1703" s="2">
        <f t="shared" si="112"/>
        <v>0</v>
      </c>
      <c r="M1703" s="3">
        <v>1</v>
      </c>
      <c r="O1703" s="3">
        <v>0</v>
      </c>
      <c r="P1703" s="11">
        <f t="shared" si="116"/>
        <v>0</v>
      </c>
      <c r="Q1703" s="11">
        <f t="shared" si="11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10"/>
        <v>162</v>
      </c>
      <c r="F1704" s="4">
        <f t="shared" si="115"/>
        <v>4</v>
      </c>
      <c r="G1704" s="4">
        <f t="shared" si="111"/>
        <v>22</v>
      </c>
      <c r="H1704" s="4">
        <f t="shared" si="114"/>
        <v>1</v>
      </c>
      <c r="I1704" s="2">
        <f t="shared" si="112"/>
        <v>4.7619047619047616E-2</v>
      </c>
      <c r="M1704" s="3">
        <v>5</v>
      </c>
      <c r="O1704" s="3">
        <v>1</v>
      </c>
      <c r="P1704" s="11">
        <f t="shared" si="116"/>
        <v>0</v>
      </c>
      <c r="Q1704" s="11">
        <f t="shared" si="11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10"/>
        <v>99</v>
      </c>
      <c r="F1705" s="4">
        <f t="shared" si="115"/>
        <v>11</v>
      </c>
      <c r="G1705" s="4">
        <f t="shared" si="111"/>
        <v>13</v>
      </c>
      <c r="H1705" s="4">
        <f t="shared" si="114"/>
        <v>4</v>
      </c>
      <c r="I1705" s="2">
        <f t="shared" si="112"/>
        <v>0.44444444444444442</v>
      </c>
      <c r="M1705" s="3">
        <v>2</v>
      </c>
      <c r="O1705" s="3">
        <v>1</v>
      </c>
      <c r="P1705" s="11">
        <f t="shared" si="116"/>
        <v>0</v>
      </c>
      <c r="Q1705" s="11">
        <f t="shared" si="11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10"/>
        <v>157</v>
      </c>
      <c r="F1706" s="4">
        <f t="shared" si="115"/>
        <v>12</v>
      </c>
      <c r="G1706" s="4">
        <f t="shared" si="111"/>
        <v>2</v>
      </c>
      <c r="H1706" s="4">
        <f t="shared" si="114"/>
        <v>0</v>
      </c>
      <c r="I1706" s="2">
        <f t="shared" si="112"/>
        <v>0</v>
      </c>
      <c r="M1706" s="3">
        <v>1</v>
      </c>
      <c r="O1706" s="3">
        <v>0</v>
      </c>
      <c r="P1706" s="11">
        <f t="shared" si="116"/>
        <v>0</v>
      </c>
      <c r="Q1706" s="11">
        <f t="shared" si="11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10"/>
        <v>153</v>
      </c>
      <c r="F1707" s="4">
        <f t="shared" si="115"/>
        <v>4</v>
      </c>
      <c r="G1707" s="4">
        <f t="shared" si="111"/>
        <v>6</v>
      </c>
      <c r="H1707" s="4">
        <f t="shared" si="114"/>
        <v>0</v>
      </c>
      <c r="I1707" s="2">
        <f t="shared" si="112"/>
        <v>0</v>
      </c>
      <c r="M1707" s="3">
        <v>2</v>
      </c>
      <c r="O1707" s="3">
        <v>0</v>
      </c>
      <c r="P1707" s="11">
        <f t="shared" si="116"/>
        <v>0</v>
      </c>
      <c r="Q1707" s="11">
        <f t="shared" si="11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10"/>
        <v>101</v>
      </c>
      <c r="F1708" s="4">
        <f t="shared" si="115"/>
        <v>2</v>
      </c>
      <c r="G1708" s="4">
        <f t="shared" si="111"/>
        <v>2</v>
      </c>
      <c r="H1708" s="4">
        <f t="shared" si="114"/>
        <v>0</v>
      </c>
      <c r="I1708" s="2">
        <f t="shared" si="112"/>
        <v>0</v>
      </c>
      <c r="M1708" s="3">
        <v>1</v>
      </c>
      <c r="O1708" s="3">
        <v>0</v>
      </c>
      <c r="P1708" s="11">
        <f t="shared" si="116"/>
        <v>0</v>
      </c>
      <c r="Q1708" s="11">
        <f t="shared" si="11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10"/>
        <v>102</v>
      </c>
      <c r="F1709" s="4">
        <f t="shared" si="115"/>
        <v>6</v>
      </c>
      <c r="G1709" s="4">
        <f t="shared" si="111"/>
        <v>3</v>
      </c>
      <c r="H1709" s="4">
        <f t="shared" si="114"/>
        <v>1</v>
      </c>
      <c r="I1709" s="2">
        <f t="shared" si="112"/>
        <v>0.5</v>
      </c>
      <c r="M1709" s="3">
        <v>1</v>
      </c>
      <c r="O1709" s="3">
        <v>0</v>
      </c>
      <c r="P1709" s="11">
        <f t="shared" si="116"/>
        <v>0</v>
      </c>
      <c r="Q1709" s="11">
        <f t="shared" si="11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10"/>
        <v>83</v>
      </c>
      <c r="F1710" s="4">
        <f t="shared" si="115"/>
        <v>4</v>
      </c>
      <c r="G1710" s="4">
        <f t="shared" si="111"/>
        <v>4</v>
      </c>
      <c r="H1710" s="4">
        <f t="shared" si="114"/>
        <v>0</v>
      </c>
      <c r="I1710" s="2">
        <f t="shared" si="112"/>
        <v>0</v>
      </c>
      <c r="M1710" s="3">
        <v>2</v>
      </c>
      <c r="O1710" s="3">
        <v>0</v>
      </c>
      <c r="P1710" s="11">
        <f t="shared" si="116"/>
        <v>0</v>
      </c>
      <c r="Q1710" s="11">
        <f t="shared" si="11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10"/>
        <v>93</v>
      </c>
      <c r="F1711" s="4">
        <f t="shared" si="115"/>
        <v>3</v>
      </c>
      <c r="G1711" s="4">
        <f t="shared" si="111"/>
        <v>5</v>
      </c>
      <c r="H1711" s="4">
        <f t="shared" si="114"/>
        <v>0</v>
      </c>
      <c r="I1711" s="2">
        <f t="shared" si="112"/>
        <v>0</v>
      </c>
      <c r="M1711" s="3">
        <v>1</v>
      </c>
      <c r="O1711" s="3">
        <v>0</v>
      </c>
      <c r="P1711" s="11">
        <f t="shared" si="116"/>
        <v>0</v>
      </c>
      <c r="Q1711" s="11">
        <f t="shared" si="11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10"/>
        <v>178</v>
      </c>
      <c r="F1712" s="4">
        <f t="shared" si="115"/>
        <v>11</v>
      </c>
      <c r="G1712" s="4">
        <f t="shared" si="111"/>
        <v>13</v>
      </c>
      <c r="H1712" s="4">
        <f t="shared" si="114"/>
        <v>1</v>
      </c>
      <c r="I1712" s="2">
        <f t="shared" si="112"/>
        <v>8.3333333333333329E-2</v>
      </c>
      <c r="M1712" s="3">
        <v>4</v>
      </c>
      <c r="O1712" s="3">
        <v>0</v>
      </c>
      <c r="P1712" s="11">
        <f t="shared" si="116"/>
        <v>0</v>
      </c>
      <c r="Q1712" s="11">
        <f t="shared" si="11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10"/>
        <v>24</v>
      </c>
      <c r="F1713" s="4">
        <f t="shared" si="115"/>
        <v>4</v>
      </c>
      <c r="G1713" s="4">
        <f t="shared" si="111"/>
        <v>2</v>
      </c>
      <c r="H1713" s="4">
        <f t="shared" si="114"/>
        <v>0</v>
      </c>
      <c r="I1713" s="2">
        <f t="shared" si="112"/>
        <v>0</v>
      </c>
      <c r="M1713" s="3">
        <v>0</v>
      </c>
      <c r="O1713" s="3">
        <v>0</v>
      </c>
      <c r="P1713" s="11">
        <f t="shared" si="116"/>
        <v>0</v>
      </c>
      <c r="Q1713" s="11">
        <f t="shared" si="11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10"/>
        <v>2091</v>
      </c>
      <c r="F1714" s="4">
        <f t="shared" si="115"/>
        <v>170</v>
      </c>
      <c r="G1714" s="4">
        <f t="shared" si="111"/>
        <v>164</v>
      </c>
      <c r="H1714" s="4">
        <f t="shared" si="114"/>
        <v>7</v>
      </c>
      <c r="I1714" s="2">
        <f t="shared" si="112"/>
        <v>4.4585987261146494E-2</v>
      </c>
      <c r="M1714" s="3">
        <v>117</v>
      </c>
      <c r="O1714" s="3">
        <v>3</v>
      </c>
      <c r="P1714" s="11">
        <f t="shared" si="116"/>
        <v>0</v>
      </c>
      <c r="Q1714" s="11">
        <f t="shared" si="11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10"/>
        <v>23</v>
      </c>
      <c r="F1715" s="4">
        <f t="shared" si="115"/>
        <v>0</v>
      </c>
      <c r="G1715" s="4">
        <f t="shared" si="111"/>
        <v>0</v>
      </c>
      <c r="H1715" s="4">
        <f t="shared" si="114"/>
        <v>0</v>
      </c>
      <c r="I1715" s="2">
        <f t="shared" si="112"/>
        <v>0</v>
      </c>
      <c r="M1715" s="3">
        <v>0</v>
      </c>
      <c r="O1715" s="3">
        <v>0</v>
      </c>
      <c r="P1715" s="11">
        <f t="shared" si="116"/>
        <v>0</v>
      </c>
      <c r="Q1715" s="11">
        <f t="shared" si="11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10"/>
        <v>115</v>
      </c>
      <c r="F1716" s="4">
        <f t="shared" si="115"/>
        <v>12</v>
      </c>
      <c r="G1716" s="4">
        <f t="shared" si="111"/>
        <v>8</v>
      </c>
      <c r="H1716" s="4">
        <f t="shared" si="114"/>
        <v>1</v>
      </c>
      <c r="I1716" s="2">
        <f t="shared" si="112"/>
        <v>0.14285714285714285</v>
      </c>
      <c r="M1716" s="3">
        <v>1</v>
      </c>
      <c r="O1716" s="3">
        <v>0</v>
      </c>
      <c r="P1716" s="11">
        <f t="shared" si="116"/>
        <v>0</v>
      </c>
      <c r="Q1716" s="11">
        <f t="shared" si="11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10"/>
        <v>256</v>
      </c>
      <c r="F1717" s="4">
        <f t="shared" si="115"/>
        <v>14</v>
      </c>
      <c r="G1717" s="4">
        <f t="shared" si="111"/>
        <v>12</v>
      </c>
      <c r="H1717" s="4">
        <f t="shared" si="114"/>
        <v>1</v>
      </c>
      <c r="I1717" s="2">
        <f t="shared" si="112"/>
        <v>9.0909090909090912E-2</v>
      </c>
      <c r="M1717" s="3">
        <v>3</v>
      </c>
      <c r="O1717" s="3">
        <v>0</v>
      </c>
      <c r="P1717" s="11">
        <f t="shared" si="116"/>
        <v>0</v>
      </c>
      <c r="Q1717" s="11">
        <f t="shared" si="11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10"/>
        <v>29</v>
      </c>
      <c r="F1718" s="4">
        <f t="shared" si="115"/>
        <v>1</v>
      </c>
      <c r="G1718" s="4">
        <f t="shared" si="111"/>
        <v>2</v>
      </c>
      <c r="H1718" s="4">
        <f t="shared" si="114"/>
        <v>0</v>
      </c>
      <c r="I1718" s="2">
        <f t="shared" si="112"/>
        <v>0</v>
      </c>
      <c r="M1718" s="3">
        <v>1</v>
      </c>
      <c r="O1718" s="3">
        <v>0</v>
      </c>
      <c r="P1718" s="11">
        <f t="shared" si="116"/>
        <v>0</v>
      </c>
      <c r="Q1718" s="11">
        <f t="shared" si="11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10"/>
        <v>93</v>
      </c>
      <c r="F1719" s="4">
        <f t="shared" si="115"/>
        <v>6</v>
      </c>
      <c r="G1719" s="4">
        <f t="shared" si="111"/>
        <v>8</v>
      </c>
      <c r="H1719" s="4">
        <f t="shared" si="114"/>
        <v>1</v>
      </c>
      <c r="I1719" s="2">
        <f t="shared" si="112"/>
        <v>0.14285714285714285</v>
      </c>
      <c r="M1719" s="3">
        <v>2</v>
      </c>
      <c r="O1719" s="3">
        <v>0</v>
      </c>
      <c r="P1719" s="11">
        <f t="shared" si="116"/>
        <v>0</v>
      </c>
      <c r="Q1719" s="11">
        <f t="shared" si="11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10"/>
        <v>229</v>
      </c>
      <c r="F1720" s="4">
        <f t="shared" si="115"/>
        <v>14</v>
      </c>
      <c r="G1720" s="4">
        <f t="shared" si="111"/>
        <v>16</v>
      </c>
      <c r="H1720" s="4">
        <f t="shared" si="114"/>
        <v>1</v>
      </c>
      <c r="I1720" s="2">
        <f t="shared" si="112"/>
        <v>6.6666666666666666E-2</v>
      </c>
      <c r="M1720" s="3">
        <v>8</v>
      </c>
      <c r="O1720" s="3">
        <v>0</v>
      </c>
      <c r="P1720" s="11">
        <f t="shared" si="116"/>
        <v>0</v>
      </c>
      <c r="Q1720" s="11">
        <f t="shared" si="11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10"/>
        <v>283</v>
      </c>
      <c r="F1721" s="4">
        <f t="shared" si="115"/>
        <v>7</v>
      </c>
      <c r="G1721" s="4">
        <f t="shared" si="111"/>
        <v>19</v>
      </c>
      <c r="H1721" s="4">
        <f t="shared" si="114"/>
        <v>1</v>
      </c>
      <c r="I1721" s="2">
        <f t="shared" si="112"/>
        <v>5.5555555555555552E-2</v>
      </c>
      <c r="M1721" s="3">
        <v>4</v>
      </c>
      <c r="O1721" s="3">
        <v>2</v>
      </c>
      <c r="P1721" s="11">
        <f t="shared" si="116"/>
        <v>1</v>
      </c>
      <c r="Q1721" s="11">
        <f t="shared" si="11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117">SUM(C1722:D1722)</f>
        <v>613</v>
      </c>
      <c r="F1722" s="4">
        <f t="shared" si="115"/>
        <v>60</v>
      </c>
      <c r="G1722" s="4">
        <f t="shared" ref="G1722:G1785" si="118">C1722</f>
        <v>56</v>
      </c>
      <c r="H1722" s="4">
        <f t="shared" si="114"/>
        <v>9</v>
      </c>
      <c r="I1722" s="2">
        <f t="shared" si="112"/>
        <v>0.19148936170212766</v>
      </c>
      <c r="M1722" s="3">
        <v>4</v>
      </c>
      <c r="O1722" s="3">
        <v>0</v>
      </c>
      <c r="P1722" s="11">
        <f t="shared" si="116"/>
        <v>0</v>
      </c>
      <c r="Q1722" s="11">
        <f t="shared" si="11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17"/>
        <v>117</v>
      </c>
      <c r="F1723" s="4">
        <f t="shared" si="115"/>
        <v>9</v>
      </c>
      <c r="G1723" s="4">
        <f t="shared" si="118"/>
        <v>22</v>
      </c>
      <c r="H1723" s="4">
        <f t="shared" si="114"/>
        <v>0</v>
      </c>
      <c r="I1723" s="2">
        <f t="shared" si="112"/>
        <v>0</v>
      </c>
      <c r="M1723" s="3">
        <v>10</v>
      </c>
      <c r="O1723" s="3">
        <v>1</v>
      </c>
      <c r="P1723" s="11">
        <f t="shared" si="116"/>
        <v>0</v>
      </c>
      <c r="Q1723" s="11">
        <f t="shared" si="11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17"/>
        <v>177</v>
      </c>
      <c r="F1724" s="4">
        <f t="shared" si="115"/>
        <v>5</v>
      </c>
      <c r="G1724" s="4">
        <f t="shared" si="118"/>
        <v>9</v>
      </c>
      <c r="H1724" s="4">
        <f t="shared" si="114"/>
        <v>0</v>
      </c>
      <c r="I1724" s="2">
        <f t="shared" si="112"/>
        <v>0</v>
      </c>
      <c r="M1724" s="3">
        <v>2</v>
      </c>
      <c r="O1724" s="3">
        <v>1</v>
      </c>
      <c r="P1724" s="11">
        <f t="shared" si="116"/>
        <v>0</v>
      </c>
      <c r="Q1724" s="11">
        <f t="shared" si="11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17"/>
        <v>607</v>
      </c>
      <c r="F1725" s="4">
        <f t="shared" si="115"/>
        <v>16</v>
      </c>
      <c r="G1725" s="4">
        <f t="shared" si="118"/>
        <v>32</v>
      </c>
      <c r="H1725" s="4">
        <f t="shared" si="114"/>
        <v>1</v>
      </c>
      <c r="I1725" s="2">
        <f t="shared" si="112"/>
        <v>3.2258064516129031E-2</v>
      </c>
      <c r="M1725" s="3">
        <v>10</v>
      </c>
      <c r="O1725" s="3">
        <v>0</v>
      </c>
      <c r="P1725" s="11">
        <f t="shared" si="116"/>
        <v>0</v>
      </c>
      <c r="Q1725" s="11">
        <f t="shared" si="11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17"/>
        <v>292</v>
      </c>
      <c r="F1726" s="4">
        <f t="shared" si="115"/>
        <v>21</v>
      </c>
      <c r="G1726" s="4">
        <f t="shared" si="118"/>
        <v>4</v>
      </c>
      <c r="H1726" s="4">
        <f t="shared" si="114"/>
        <v>1</v>
      </c>
      <c r="I1726" s="2">
        <f t="shared" si="112"/>
        <v>0.33333333333333331</v>
      </c>
      <c r="M1726" s="3">
        <v>2</v>
      </c>
      <c r="O1726" s="3">
        <v>0</v>
      </c>
      <c r="P1726" s="11">
        <f t="shared" si="116"/>
        <v>0</v>
      </c>
      <c r="Q1726" s="11">
        <f t="shared" si="11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17"/>
        <v>111</v>
      </c>
      <c r="F1727" s="4">
        <f t="shared" si="115"/>
        <v>6</v>
      </c>
      <c r="G1727" s="4">
        <f t="shared" si="118"/>
        <v>9</v>
      </c>
      <c r="H1727" s="4">
        <f t="shared" si="114"/>
        <v>0</v>
      </c>
      <c r="I1727" s="2">
        <f t="shared" si="112"/>
        <v>0</v>
      </c>
      <c r="M1727" s="3">
        <v>4</v>
      </c>
      <c r="O1727" s="3">
        <v>0</v>
      </c>
      <c r="P1727" s="11">
        <f t="shared" si="116"/>
        <v>0</v>
      </c>
      <c r="Q1727" s="11">
        <f t="shared" si="11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17"/>
        <v>69</v>
      </c>
      <c r="F1728" s="4">
        <f t="shared" si="115"/>
        <v>4</v>
      </c>
      <c r="G1728" s="4">
        <f t="shared" si="118"/>
        <v>3</v>
      </c>
      <c r="H1728" s="4">
        <f t="shared" si="114"/>
        <v>0</v>
      </c>
      <c r="I1728" s="2">
        <f t="shared" si="112"/>
        <v>0</v>
      </c>
      <c r="M1728" s="3">
        <v>1</v>
      </c>
      <c r="O1728" s="3">
        <v>0</v>
      </c>
      <c r="P1728" s="11">
        <f t="shared" si="116"/>
        <v>0</v>
      </c>
      <c r="Q1728" s="11">
        <f t="shared" si="11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17"/>
        <v>195</v>
      </c>
      <c r="F1729" s="4">
        <f t="shared" si="115"/>
        <v>16</v>
      </c>
      <c r="G1729" s="4">
        <f t="shared" si="118"/>
        <v>8</v>
      </c>
      <c r="H1729" s="4">
        <f t="shared" si="114"/>
        <v>1</v>
      </c>
      <c r="I1729" s="2">
        <f t="shared" si="112"/>
        <v>0.14285714285714285</v>
      </c>
      <c r="M1729" s="3">
        <v>2</v>
      </c>
      <c r="O1729" s="3">
        <v>0</v>
      </c>
      <c r="P1729" s="11">
        <f t="shared" si="116"/>
        <v>0</v>
      </c>
      <c r="Q1729" s="11">
        <f t="shared" si="11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17"/>
        <v>1137</v>
      </c>
      <c r="F1730" s="4">
        <f t="shared" si="115"/>
        <v>33</v>
      </c>
      <c r="G1730" s="4">
        <f t="shared" si="118"/>
        <v>84</v>
      </c>
      <c r="H1730" s="4">
        <f t="shared" si="114"/>
        <v>5</v>
      </c>
      <c r="I1730" s="2">
        <f t="shared" si="112"/>
        <v>6.3291139240506333E-2</v>
      </c>
      <c r="M1730" s="3">
        <v>15</v>
      </c>
      <c r="O1730" s="3">
        <v>2</v>
      </c>
      <c r="P1730" s="11">
        <f t="shared" si="116"/>
        <v>0</v>
      </c>
      <c r="Q1730" s="11">
        <f t="shared" si="11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17"/>
        <v>30</v>
      </c>
      <c r="F1731" s="4">
        <f t="shared" si="115"/>
        <v>2</v>
      </c>
      <c r="G1731" s="4">
        <f t="shared" si="118"/>
        <v>0</v>
      </c>
      <c r="H1731" s="4">
        <f t="shared" si="114"/>
        <v>0</v>
      </c>
      <c r="I1731" s="2">
        <f t="shared" ref="I1731:I1794" si="119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16"/>
        <v>0</v>
      </c>
      <c r="Q1731" s="11">
        <f t="shared" si="11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117"/>
        <v>78</v>
      </c>
      <c r="F1732" s="4">
        <f t="shared" si="115"/>
        <v>9</v>
      </c>
      <c r="G1732" s="4">
        <f t="shared" si="118"/>
        <v>5</v>
      </c>
      <c r="H1732" s="4">
        <f t="shared" si="114"/>
        <v>0</v>
      </c>
      <c r="I1732" s="2">
        <f t="shared" si="119"/>
        <v>0</v>
      </c>
      <c r="M1732" s="3">
        <v>4</v>
      </c>
      <c r="O1732" s="3">
        <v>0</v>
      </c>
      <c r="P1732" s="11">
        <f t="shared" si="116"/>
        <v>0</v>
      </c>
      <c r="Q1732" s="11">
        <f t="shared" ref="Q1732:Q1795" si="12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17"/>
        <v>111</v>
      </c>
      <c r="F1733" s="4">
        <f t="shared" si="115"/>
        <v>6</v>
      </c>
      <c r="G1733" s="4">
        <f t="shared" si="118"/>
        <v>5</v>
      </c>
      <c r="H1733" s="4">
        <f t="shared" ref="H1733:H1796" si="121">G1733-SUMIFS(G:G,A:A,A1733-1,B:B,B1733)</f>
        <v>1</v>
      </c>
      <c r="I1733" s="2">
        <f t="shared" si="119"/>
        <v>0.25</v>
      </c>
      <c r="M1733" s="3">
        <v>1</v>
      </c>
      <c r="O1733" s="3">
        <v>1</v>
      </c>
      <c r="P1733" s="11">
        <f t="shared" si="116"/>
        <v>0</v>
      </c>
      <c r="Q1733" s="11">
        <f t="shared" si="12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17"/>
        <v>221</v>
      </c>
      <c r="F1734" s="4">
        <f t="shared" si="115"/>
        <v>16</v>
      </c>
      <c r="G1734" s="4">
        <f t="shared" si="118"/>
        <v>5</v>
      </c>
      <c r="H1734" s="4">
        <f t="shared" si="121"/>
        <v>0</v>
      </c>
      <c r="I1734" s="2">
        <f t="shared" si="119"/>
        <v>0</v>
      </c>
      <c r="M1734" s="3">
        <v>3</v>
      </c>
      <c r="O1734" s="3">
        <v>0</v>
      </c>
      <c r="P1734" s="11">
        <f t="shared" si="116"/>
        <v>0</v>
      </c>
      <c r="Q1734" s="11">
        <f t="shared" si="12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17"/>
        <v>36</v>
      </c>
      <c r="F1735" s="4">
        <f t="shared" si="115"/>
        <v>0</v>
      </c>
      <c r="G1735" s="4">
        <f t="shared" si="118"/>
        <v>3</v>
      </c>
      <c r="H1735" s="4">
        <f t="shared" si="121"/>
        <v>0</v>
      </c>
      <c r="I1735" s="2">
        <f t="shared" si="119"/>
        <v>0</v>
      </c>
      <c r="M1735" s="3">
        <v>2</v>
      </c>
      <c r="O1735" s="3">
        <v>0</v>
      </c>
      <c r="P1735" s="11">
        <f t="shared" si="116"/>
        <v>0</v>
      </c>
      <c r="Q1735" s="11">
        <f t="shared" si="12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17"/>
        <v>26</v>
      </c>
      <c r="F1736" s="4">
        <f t="shared" si="115"/>
        <v>4</v>
      </c>
      <c r="G1736" s="4">
        <f t="shared" si="118"/>
        <v>0</v>
      </c>
      <c r="H1736" s="4">
        <f t="shared" si="121"/>
        <v>0</v>
      </c>
      <c r="I1736" s="2">
        <f t="shared" si="119"/>
        <v>0</v>
      </c>
      <c r="M1736" s="3">
        <v>0</v>
      </c>
      <c r="O1736" s="3">
        <v>0</v>
      </c>
      <c r="P1736" s="11">
        <f t="shared" si="116"/>
        <v>0</v>
      </c>
      <c r="Q1736" s="11">
        <f t="shared" si="12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17"/>
        <v>44</v>
      </c>
      <c r="F1737" s="4">
        <f t="shared" si="115"/>
        <v>7</v>
      </c>
      <c r="G1737" s="4">
        <f t="shared" si="118"/>
        <v>5</v>
      </c>
      <c r="H1737" s="4">
        <f t="shared" si="121"/>
        <v>2</v>
      </c>
      <c r="I1737" s="2">
        <f t="shared" si="119"/>
        <v>0.66666666666666663</v>
      </c>
      <c r="M1737" s="3">
        <v>2</v>
      </c>
      <c r="O1737" s="3">
        <v>0</v>
      </c>
      <c r="P1737" s="11">
        <f t="shared" si="116"/>
        <v>0</v>
      </c>
      <c r="Q1737" s="11">
        <f t="shared" si="12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17"/>
        <v>715</v>
      </c>
      <c r="F1738" s="4">
        <f t="shared" si="115"/>
        <v>38</v>
      </c>
      <c r="G1738" s="4">
        <f t="shared" si="118"/>
        <v>84</v>
      </c>
      <c r="H1738" s="4">
        <f t="shared" si="121"/>
        <v>2</v>
      </c>
      <c r="I1738" s="2">
        <f t="shared" si="119"/>
        <v>2.4390243902439025E-2</v>
      </c>
      <c r="M1738" s="3">
        <v>16</v>
      </c>
      <c r="O1738" s="3">
        <v>0</v>
      </c>
      <c r="P1738" s="11">
        <f t="shared" si="116"/>
        <v>0</v>
      </c>
      <c r="Q1738" s="11">
        <f t="shared" si="12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17"/>
        <v>158</v>
      </c>
      <c r="F1739" s="4">
        <f t="shared" si="115"/>
        <v>7</v>
      </c>
      <c r="G1739" s="4">
        <f t="shared" si="118"/>
        <v>0</v>
      </c>
      <c r="H1739" s="4">
        <f t="shared" si="121"/>
        <v>0</v>
      </c>
      <c r="I1739" s="2">
        <f t="shared" si="119"/>
        <v>0</v>
      </c>
      <c r="M1739" s="3">
        <v>0</v>
      </c>
      <c r="O1739" s="3">
        <v>0</v>
      </c>
      <c r="P1739" s="11">
        <f t="shared" si="116"/>
        <v>0</v>
      </c>
      <c r="Q1739" s="11">
        <f t="shared" si="12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17"/>
        <v>250</v>
      </c>
      <c r="F1740" s="4">
        <f t="shared" si="115"/>
        <v>16</v>
      </c>
      <c r="G1740" s="4">
        <f t="shared" si="118"/>
        <v>5</v>
      </c>
      <c r="H1740" s="4">
        <f t="shared" si="121"/>
        <v>0</v>
      </c>
      <c r="I1740" s="2">
        <f t="shared" si="119"/>
        <v>0</v>
      </c>
      <c r="M1740" s="3">
        <v>2</v>
      </c>
      <c r="O1740" s="3">
        <v>0</v>
      </c>
      <c r="P1740" s="11">
        <f t="shared" si="116"/>
        <v>0</v>
      </c>
      <c r="Q1740" s="11">
        <f t="shared" si="12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17"/>
        <v>699</v>
      </c>
      <c r="F1741" s="4">
        <f t="shared" si="115"/>
        <v>38</v>
      </c>
      <c r="G1741" s="4">
        <f t="shared" si="118"/>
        <v>73</v>
      </c>
      <c r="H1741" s="4">
        <f t="shared" si="121"/>
        <v>3</v>
      </c>
      <c r="I1741" s="2">
        <f t="shared" si="119"/>
        <v>4.2857142857142858E-2</v>
      </c>
      <c r="M1741" s="3">
        <v>28</v>
      </c>
      <c r="O1741" s="3">
        <v>0</v>
      </c>
      <c r="P1741" s="11">
        <f t="shared" si="116"/>
        <v>0</v>
      </c>
      <c r="Q1741" s="11">
        <f t="shared" si="12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17"/>
        <v>2073</v>
      </c>
      <c r="F1742" s="4">
        <f t="shared" si="115"/>
        <v>112</v>
      </c>
      <c r="G1742" s="4">
        <f t="shared" si="118"/>
        <v>222</v>
      </c>
      <c r="H1742" s="4">
        <f t="shared" si="121"/>
        <v>19</v>
      </c>
      <c r="I1742" s="2">
        <f t="shared" si="119"/>
        <v>9.3596059113300489E-2</v>
      </c>
      <c r="M1742" s="3">
        <v>49</v>
      </c>
      <c r="O1742" s="3">
        <v>6</v>
      </c>
      <c r="P1742" s="11">
        <f t="shared" si="116"/>
        <v>0</v>
      </c>
      <c r="Q1742" s="11">
        <f t="shared" si="12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17"/>
        <v>98</v>
      </c>
      <c r="F1743" s="4">
        <f t="shared" si="115"/>
        <v>7</v>
      </c>
      <c r="G1743" s="4">
        <f t="shared" si="118"/>
        <v>8</v>
      </c>
      <c r="H1743" s="4">
        <f t="shared" si="121"/>
        <v>3</v>
      </c>
      <c r="I1743" s="2">
        <f t="shared" si="119"/>
        <v>0.6</v>
      </c>
      <c r="M1743" s="3">
        <v>2</v>
      </c>
      <c r="O1743" s="3">
        <v>0</v>
      </c>
      <c r="P1743" s="11">
        <f t="shared" si="116"/>
        <v>0</v>
      </c>
      <c r="Q1743" s="11">
        <f t="shared" si="12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17"/>
        <v>58</v>
      </c>
      <c r="F1744" s="4">
        <f t="shared" si="115"/>
        <v>6</v>
      </c>
      <c r="G1744" s="4">
        <f t="shared" si="118"/>
        <v>1</v>
      </c>
      <c r="H1744" s="4">
        <f t="shared" si="121"/>
        <v>0</v>
      </c>
      <c r="I1744" s="2">
        <f t="shared" si="119"/>
        <v>0</v>
      </c>
      <c r="M1744" s="3">
        <v>0</v>
      </c>
      <c r="O1744" s="3">
        <v>0</v>
      </c>
      <c r="P1744" s="11">
        <f t="shared" si="116"/>
        <v>0</v>
      </c>
      <c r="Q1744" s="11">
        <f t="shared" si="12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17"/>
        <v>463</v>
      </c>
      <c r="F1745" s="4">
        <f t="shared" si="115"/>
        <v>20</v>
      </c>
      <c r="G1745" s="4">
        <f t="shared" si="118"/>
        <v>21</v>
      </c>
      <c r="H1745" s="4">
        <f t="shared" si="121"/>
        <v>0</v>
      </c>
      <c r="I1745" s="2">
        <f t="shared" si="119"/>
        <v>0</v>
      </c>
      <c r="M1745" s="3">
        <v>11</v>
      </c>
      <c r="O1745" s="3">
        <v>0</v>
      </c>
      <c r="P1745" s="11">
        <f t="shared" si="116"/>
        <v>0</v>
      </c>
      <c r="Q1745" s="11">
        <f t="shared" si="12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17"/>
        <v>6048</v>
      </c>
      <c r="F1746" s="4">
        <f t="shared" si="115"/>
        <v>315</v>
      </c>
      <c r="G1746" s="4">
        <f t="shared" si="118"/>
        <v>1083</v>
      </c>
      <c r="H1746" s="4">
        <f t="shared" si="121"/>
        <v>77</v>
      </c>
      <c r="I1746" s="2">
        <f t="shared" si="119"/>
        <v>7.6540755467196825E-2</v>
      </c>
      <c r="M1746" s="3">
        <v>129</v>
      </c>
      <c r="O1746" s="3">
        <v>20</v>
      </c>
      <c r="P1746" s="11">
        <f t="shared" si="116"/>
        <v>0</v>
      </c>
      <c r="Q1746" s="11">
        <f t="shared" si="12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17"/>
        <v>166</v>
      </c>
      <c r="F1747" s="4">
        <f t="shared" si="115"/>
        <v>6</v>
      </c>
      <c r="G1747" s="4">
        <f t="shared" si="118"/>
        <v>5</v>
      </c>
      <c r="H1747" s="4">
        <f t="shared" si="121"/>
        <v>0</v>
      </c>
      <c r="I1747" s="2">
        <f t="shared" si="119"/>
        <v>0</v>
      </c>
      <c r="M1747" s="3">
        <v>0</v>
      </c>
      <c r="O1747" s="3">
        <v>0</v>
      </c>
      <c r="P1747" s="11">
        <f t="shared" si="116"/>
        <v>0</v>
      </c>
      <c r="Q1747" s="11">
        <f t="shared" si="12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17"/>
        <v>88</v>
      </c>
      <c r="F1748" s="4">
        <f t="shared" si="115"/>
        <v>3</v>
      </c>
      <c r="G1748" s="4">
        <f t="shared" si="118"/>
        <v>3</v>
      </c>
      <c r="H1748" s="4">
        <f t="shared" si="121"/>
        <v>1</v>
      </c>
      <c r="I1748" s="2">
        <f t="shared" si="119"/>
        <v>0.5</v>
      </c>
      <c r="M1748" s="3">
        <v>0</v>
      </c>
      <c r="O1748" s="3">
        <v>0</v>
      </c>
      <c r="P1748" s="11">
        <f t="shared" si="116"/>
        <v>0</v>
      </c>
      <c r="Q1748" s="11">
        <f t="shared" si="12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17"/>
        <v>344</v>
      </c>
      <c r="F1749" s="4">
        <f t="shared" si="115"/>
        <v>3</v>
      </c>
      <c r="G1749" s="4">
        <f t="shared" si="118"/>
        <v>35</v>
      </c>
      <c r="H1749" s="4">
        <f t="shared" si="121"/>
        <v>1</v>
      </c>
      <c r="I1749" s="2">
        <f t="shared" si="119"/>
        <v>2.9411764705882353E-2</v>
      </c>
      <c r="M1749" s="3">
        <v>10</v>
      </c>
      <c r="O1749" s="3">
        <v>1</v>
      </c>
      <c r="P1749" s="11">
        <f t="shared" si="116"/>
        <v>0</v>
      </c>
      <c r="Q1749" s="11">
        <f t="shared" si="12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17"/>
        <v>1978</v>
      </c>
      <c r="F1750" s="4">
        <f t="shared" si="115"/>
        <v>105</v>
      </c>
      <c r="G1750" s="4">
        <f t="shared" si="118"/>
        <v>413</v>
      </c>
      <c r="H1750" s="4">
        <f t="shared" si="121"/>
        <v>24</v>
      </c>
      <c r="I1750" s="2">
        <f t="shared" si="119"/>
        <v>6.1696658097686374E-2</v>
      </c>
      <c r="M1750" s="3">
        <v>78</v>
      </c>
      <c r="O1750" s="3">
        <v>21</v>
      </c>
      <c r="P1750" s="11">
        <f t="shared" si="116"/>
        <v>1</v>
      </c>
      <c r="Q1750" s="11">
        <f t="shared" si="12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17"/>
        <v>436</v>
      </c>
      <c r="F1751" s="4">
        <f t="shared" si="115"/>
        <v>27</v>
      </c>
      <c r="G1751" s="4">
        <f t="shared" si="118"/>
        <v>43</v>
      </c>
      <c r="H1751" s="4">
        <f t="shared" si="121"/>
        <v>4</v>
      </c>
      <c r="I1751" s="2">
        <f t="shared" si="119"/>
        <v>0.10256410256410256</v>
      </c>
      <c r="M1751" s="3">
        <v>14</v>
      </c>
      <c r="O1751" s="3">
        <v>0</v>
      </c>
      <c r="P1751" s="11">
        <f t="shared" si="116"/>
        <v>0</v>
      </c>
      <c r="Q1751" s="11">
        <f t="shared" si="12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17"/>
        <v>84</v>
      </c>
      <c r="F1752" s="4">
        <f t="shared" si="115"/>
        <v>5</v>
      </c>
      <c r="G1752" s="4">
        <f t="shared" si="118"/>
        <v>14</v>
      </c>
      <c r="H1752" s="4">
        <f t="shared" si="121"/>
        <v>0</v>
      </c>
      <c r="I1752" s="2">
        <f t="shared" si="119"/>
        <v>0</v>
      </c>
      <c r="M1752" s="3">
        <v>0</v>
      </c>
      <c r="O1752" s="3">
        <v>1</v>
      </c>
      <c r="P1752" s="11">
        <f t="shared" si="116"/>
        <v>0</v>
      </c>
      <c r="Q1752" s="11">
        <f t="shared" si="12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17"/>
        <v>46</v>
      </c>
      <c r="F1753" s="4">
        <f t="shared" si="115"/>
        <v>2</v>
      </c>
      <c r="G1753" s="4">
        <f t="shared" si="118"/>
        <v>1</v>
      </c>
      <c r="H1753" s="4">
        <f t="shared" si="121"/>
        <v>-1</v>
      </c>
      <c r="I1753" s="2">
        <f t="shared" si="119"/>
        <v>-0.5</v>
      </c>
      <c r="M1753" s="3">
        <v>0</v>
      </c>
      <c r="O1753" s="3">
        <v>0</v>
      </c>
      <c r="P1753" s="11">
        <f t="shared" si="116"/>
        <v>0</v>
      </c>
      <c r="Q1753" s="11">
        <f t="shared" si="12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17"/>
        <v>51</v>
      </c>
      <c r="F1754" s="4">
        <f t="shared" ref="F1754:F1817" si="122">E1754-SUMIFS(E:E,A:A,A1754-1,B:B,B1754)</f>
        <v>5</v>
      </c>
      <c r="G1754" s="4">
        <f t="shared" si="118"/>
        <v>3</v>
      </c>
      <c r="H1754" s="4">
        <f t="shared" si="121"/>
        <v>2</v>
      </c>
      <c r="I1754" s="2">
        <f t="shared" si="119"/>
        <v>2</v>
      </c>
      <c r="M1754" s="3">
        <v>0</v>
      </c>
      <c r="O1754" s="3">
        <v>0</v>
      </c>
      <c r="P1754" s="11">
        <f t="shared" si="116"/>
        <v>0</v>
      </c>
      <c r="Q1754" s="11">
        <f t="shared" si="12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17"/>
        <v>35</v>
      </c>
      <c r="F1755" s="4">
        <f t="shared" si="122"/>
        <v>3</v>
      </c>
      <c r="G1755" s="4">
        <f t="shared" si="118"/>
        <v>0</v>
      </c>
      <c r="H1755" s="4">
        <f t="shared" si="121"/>
        <v>0</v>
      </c>
      <c r="I1755" s="2">
        <f t="shared" si="119"/>
        <v>0</v>
      </c>
      <c r="M1755" s="3">
        <v>0</v>
      </c>
      <c r="O1755" s="3">
        <v>0</v>
      </c>
      <c r="P1755" s="11">
        <f t="shared" si="116"/>
        <v>0</v>
      </c>
      <c r="Q1755" s="11">
        <f t="shared" si="12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17"/>
        <v>198</v>
      </c>
      <c r="F1756" s="4">
        <f t="shared" si="122"/>
        <v>9</v>
      </c>
      <c r="G1756" s="4">
        <f t="shared" si="118"/>
        <v>3</v>
      </c>
      <c r="H1756" s="4">
        <f t="shared" si="121"/>
        <v>0</v>
      </c>
      <c r="I1756" s="2">
        <f t="shared" si="119"/>
        <v>0</v>
      </c>
      <c r="M1756" s="3">
        <v>0</v>
      </c>
      <c r="O1756" s="3">
        <v>0</v>
      </c>
      <c r="P1756" s="11">
        <f t="shared" ref="P1756:P1819" si="123">O1756-SUMIFS(O:O,B:B,B1756,A:A,A1756-1)</f>
        <v>0</v>
      </c>
      <c r="Q1756" s="11">
        <f t="shared" si="12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17"/>
        <v>482</v>
      </c>
      <c r="F1757" s="4">
        <f t="shared" si="122"/>
        <v>18</v>
      </c>
      <c r="G1757" s="4">
        <f t="shared" si="118"/>
        <v>37</v>
      </c>
      <c r="H1757" s="4">
        <f t="shared" si="121"/>
        <v>5</v>
      </c>
      <c r="I1757" s="2">
        <f t="shared" si="119"/>
        <v>0.15625</v>
      </c>
      <c r="M1757" s="3">
        <v>15</v>
      </c>
      <c r="O1757" s="3">
        <v>0</v>
      </c>
      <c r="P1757" s="11">
        <f t="shared" si="123"/>
        <v>0</v>
      </c>
      <c r="Q1757" s="11">
        <f t="shared" si="12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17"/>
        <v>71</v>
      </c>
      <c r="F1758" s="4">
        <f t="shared" si="122"/>
        <v>9</v>
      </c>
      <c r="G1758" s="4">
        <f t="shared" si="118"/>
        <v>2</v>
      </c>
      <c r="H1758" s="4">
        <f t="shared" si="121"/>
        <v>0</v>
      </c>
      <c r="I1758" s="2">
        <f t="shared" si="119"/>
        <v>0</v>
      </c>
      <c r="M1758" s="3">
        <v>0</v>
      </c>
      <c r="O1758" s="3">
        <v>0</v>
      </c>
      <c r="P1758" s="11">
        <f t="shared" si="123"/>
        <v>0</v>
      </c>
      <c r="Q1758" s="11">
        <f t="shared" si="12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17"/>
        <v>135</v>
      </c>
      <c r="F1759" s="4">
        <f t="shared" si="122"/>
        <v>8</v>
      </c>
      <c r="G1759" s="4">
        <f t="shared" si="118"/>
        <v>5</v>
      </c>
      <c r="H1759" s="4">
        <f t="shared" si="121"/>
        <v>0</v>
      </c>
      <c r="I1759" s="2">
        <f t="shared" si="119"/>
        <v>0</v>
      </c>
      <c r="M1759" s="3">
        <v>1</v>
      </c>
      <c r="O1759" s="3">
        <v>0</v>
      </c>
      <c r="P1759" s="11">
        <f t="shared" si="123"/>
        <v>0</v>
      </c>
      <c r="Q1759" s="11">
        <f t="shared" si="12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17"/>
        <v>183</v>
      </c>
      <c r="F1760" s="4">
        <f t="shared" si="122"/>
        <v>19</v>
      </c>
      <c r="G1760" s="4">
        <f t="shared" si="118"/>
        <v>3</v>
      </c>
      <c r="H1760" s="4">
        <f t="shared" si="121"/>
        <v>0</v>
      </c>
      <c r="I1760" s="2">
        <f t="shared" si="119"/>
        <v>0</v>
      </c>
      <c r="M1760" s="3">
        <v>0</v>
      </c>
      <c r="O1760" s="3">
        <v>0</v>
      </c>
      <c r="P1760" s="11">
        <f t="shared" si="123"/>
        <v>0</v>
      </c>
      <c r="Q1760" s="11">
        <f t="shared" si="12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17"/>
        <v>2568</v>
      </c>
      <c r="F1761" s="4">
        <f t="shared" si="122"/>
        <v>70</v>
      </c>
      <c r="G1761" s="4">
        <f t="shared" si="118"/>
        <v>299</v>
      </c>
      <c r="H1761" s="4">
        <f t="shared" si="121"/>
        <v>11</v>
      </c>
      <c r="I1761" s="2">
        <f t="shared" si="119"/>
        <v>3.8194444444444448E-2</v>
      </c>
      <c r="M1761" s="3">
        <v>143</v>
      </c>
      <c r="O1761" s="3">
        <v>4</v>
      </c>
      <c r="P1761" s="11">
        <f t="shared" si="123"/>
        <v>1</v>
      </c>
      <c r="Q1761" s="11">
        <f t="shared" si="12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17"/>
        <v>1399</v>
      </c>
      <c r="F1762" s="4">
        <f t="shared" si="122"/>
        <v>50</v>
      </c>
      <c r="G1762" s="4">
        <f t="shared" si="118"/>
        <v>129</v>
      </c>
      <c r="H1762" s="4">
        <f t="shared" si="121"/>
        <v>6</v>
      </c>
      <c r="I1762" s="2">
        <f t="shared" si="119"/>
        <v>4.878048780487805E-2</v>
      </c>
      <c r="M1762" s="3">
        <v>39</v>
      </c>
      <c r="O1762" s="3">
        <v>1</v>
      </c>
      <c r="P1762" s="11">
        <f t="shared" si="123"/>
        <v>0</v>
      </c>
      <c r="Q1762" s="11">
        <f t="shared" si="12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17"/>
        <v>8586</v>
      </c>
      <c r="F1763" s="4">
        <f t="shared" si="122"/>
        <v>154</v>
      </c>
      <c r="G1763" s="4">
        <f t="shared" si="118"/>
        <v>22</v>
      </c>
      <c r="H1763" s="4">
        <f t="shared" si="121"/>
        <v>-16</v>
      </c>
      <c r="I1763" s="2">
        <f t="shared" si="119"/>
        <v>-0.42105263157894735</v>
      </c>
      <c r="M1763" s="3">
        <v>1</v>
      </c>
      <c r="O1763" s="3">
        <v>0</v>
      </c>
      <c r="P1763" s="11">
        <f t="shared" si="123"/>
        <v>0</v>
      </c>
      <c r="Q1763" s="11">
        <f t="shared" si="12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18"/>
        <v>110</v>
      </c>
      <c r="H1764" s="4">
        <f t="shared" si="121"/>
        <v>-165</v>
      </c>
      <c r="I1764" s="2">
        <f t="shared" si="119"/>
        <v>-0.6</v>
      </c>
      <c r="M1764" s="3">
        <v>0</v>
      </c>
      <c r="O1764" s="3">
        <v>1</v>
      </c>
      <c r="P1764" s="11">
        <f t="shared" si="123"/>
        <v>0</v>
      </c>
      <c r="Q1764" s="11">
        <f t="shared" si="12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124">SUM(C1765:D1765)</f>
        <v>11188</v>
      </c>
      <c r="F1765" s="4">
        <v>517</v>
      </c>
      <c r="G1765" s="4">
        <f t="shared" si="118"/>
        <v>136</v>
      </c>
      <c r="H1765" s="4">
        <f t="shared" si="121"/>
        <v>136</v>
      </c>
      <c r="I1765" s="5">
        <f t="shared" si="119"/>
        <v>0</v>
      </c>
      <c r="M1765" s="3">
        <v>6</v>
      </c>
      <c r="O1765" s="3">
        <v>0</v>
      </c>
      <c r="P1765" s="11">
        <f t="shared" si="123"/>
        <v>0</v>
      </c>
      <c r="Q1765" s="11">
        <f t="shared" si="12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124"/>
        <v>390</v>
      </c>
      <c r="F1766" s="4">
        <f t="shared" ref="F1766:F1829" si="125">E1766-SUMIFS(E:E,A:A,A1766-1,B:B,B1766)</f>
        <v>49</v>
      </c>
      <c r="G1766" s="4">
        <f t="shared" si="118"/>
        <v>12</v>
      </c>
      <c r="H1766" s="4">
        <f t="shared" si="121"/>
        <v>1</v>
      </c>
      <c r="I1766" s="2">
        <f t="shared" si="119"/>
        <v>9.0909090909090912E-2</v>
      </c>
      <c r="M1766" s="3">
        <v>9</v>
      </c>
      <c r="N1766" s="11">
        <f t="shared" ref="N1766:N1829" si="126">M1766-SUMIFS(M:M,B:B,B1766,A:A,A1766-1)</f>
        <v>4</v>
      </c>
      <c r="O1766" s="3">
        <v>1</v>
      </c>
      <c r="P1766" s="11">
        <f t="shared" si="123"/>
        <v>0</v>
      </c>
      <c r="Q1766" s="11">
        <f t="shared" si="120"/>
        <v>2</v>
      </c>
      <c r="R1766" s="11">
        <f t="shared" ref="R1766:R1829" si="127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24"/>
        <v>252</v>
      </c>
      <c r="F1767" s="4">
        <f t="shared" si="125"/>
        <v>20</v>
      </c>
      <c r="G1767" s="4">
        <f t="shared" si="118"/>
        <v>17</v>
      </c>
      <c r="H1767" s="4">
        <f t="shared" si="121"/>
        <v>2</v>
      </c>
      <c r="I1767" s="2">
        <f t="shared" si="119"/>
        <v>0.13333333333333333</v>
      </c>
      <c r="M1767" s="3">
        <v>1</v>
      </c>
      <c r="N1767" s="11">
        <f t="shared" si="126"/>
        <v>0</v>
      </c>
      <c r="O1767" s="3">
        <v>1</v>
      </c>
      <c r="P1767" s="11">
        <f t="shared" si="123"/>
        <v>0</v>
      </c>
      <c r="Q1767" s="11">
        <f t="shared" si="120"/>
        <v>15</v>
      </c>
      <c r="R1767" s="11">
        <f t="shared" si="127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24"/>
        <v>80</v>
      </c>
      <c r="F1768" s="4">
        <f t="shared" si="125"/>
        <v>2</v>
      </c>
      <c r="G1768" s="4">
        <f t="shared" si="118"/>
        <v>4</v>
      </c>
      <c r="H1768" s="4">
        <f t="shared" si="121"/>
        <v>0</v>
      </c>
      <c r="I1768" s="2">
        <f t="shared" si="119"/>
        <v>0</v>
      </c>
      <c r="M1768" s="3">
        <v>1</v>
      </c>
      <c r="N1768" s="11">
        <f t="shared" si="126"/>
        <v>1</v>
      </c>
      <c r="O1768" s="3">
        <v>0</v>
      </c>
      <c r="P1768" s="11">
        <f t="shared" si="123"/>
        <v>0</v>
      </c>
      <c r="Q1768" s="11">
        <f t="shared" si="120"/>
        <v>3</v>
      </c>
      <c r="R1768" s="11">
        <f t="shared" si="127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24"/>
        <v>46</v>
      </c>
      <c r="F1769" s="4">
        <f t="shared" si="125"/>
        <v>5</v>
      </c>
      <c r="G1769" s="4">
        <f t="shared" si="118"/>
        <v>3</v>
      </c>
      <c r="H1769" s="4">
        <f t="shared" si="121"/>
        <v>0</v>
      </c>
      <c r="I1769" s="2">
        <f t="shared" si="119"/>
        <v>0</v>
      </c>
      <c r="M1769" s="3">
        <v>2</v>
      </c>
      <c r="N1769" s="11">
        <f t="shared" si="126"/>
        <v>0</v>
      </c>
      <c r="O1769" s="3">
        <v>0</v>
      </c>
      <c r="P1769" s="11">
        <f t="shared" si="123"/>
        <v>0</v>
      </c>
      <c r="Q1769" s="11">
        <f t="shared" si="120"/>
        <v>1</v>
      </c>
      <c r="R1769" s="11">
        <f t="shared" si="127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24"/>
        <v>522</v>
      </c>
      <c r="F1770" s="4">
        <f t="shared" si="125"/>
        <v>41</v>
      </c>
      <c r="G1770" s="4">
        <f t="shared" si="118"/>
        <v>46</v>
      </c>
      <c r="H1770" s="4">
        <f t="shared" si="121"/>
        <v>1</v>
      </c>
      <c r="I1770" s="2">
        <f t="shared" si="119"/>
        <v>2.2222222222222223E-2</v>
      </c>
      <c r="M1770" s="3">
        <v>36</v>
      </c>
      <c r="N1770" s="11">
        <f t="shared" si="126"/>
        <v>16</v>
      </c>
      <c r="O1770" s="3">
        <v>3</v>
      </c>
      <c r="P1770" s="11">
        <f t="shared" si="123"/>
        <v>0</v>
      </c>
      <c r="Q1770" s="11">
        <f t="shared" si="120"/>
        <v>7</v>
      </c>
      <c r="R1770" s="11">
        <f t="shared" si="127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24"/>
        <v>364</v>
      </c>
      <c r="F1771" s="4">
        <f t="shared" si="125"/>
        <v>17</v>
      </c>
      <c r="G1771" s="4">
        <f t="shared" si="118"/>
        <v>31</v>
      </c>
      <c r="H1771" s="4">
        <f t="shared" si="121"/>
        <v>0</v>
      </c>
      <c r="I1771" s="2">
        <f t="shared" si="119"/>
        <v>0</v>
      </c>
      <c r="M1771" s="3">
        <v>20</v>
      </c>
      <c r="N1771" s="11">
        <f t="shared" si="126"/>
        <v>2</v>
      </c>
      <c r="O1771" s="3">
        <v>0</v>
      </c>
      <c r="P1771" s="11">
        <f t="shared" si="123"/>
        <v>0</v>
      </c>
      <c r="Q1771" s="11">
        <f t="shared" si="120"/>
        <v>11</v>
      </c>
      <c r="R1771" s="11">
        <f t="shared" si="127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24"/>
        <v>134</v>
      </c>
      <c r="F1772" s="4">
        <f t="shared" si="125"/>
        <v>4</v>
      </c>
      <c r="G1772" s="4">
        <f t="shared" si="118"/>
        <v>10</v>
      </c>
      <c r="H1772" s="4">
        <f t="shared" si="121"/>
        <v>0</v>
      </c>
      <c r="I1772" s="2">
        <f t="shared" si="119"/>
        <v>0</v>
      </c>
      <c r="M1772" s="3">
        <v>6</v>
      </c>
      <c r="N1772" s="11">
        <f t="shared" si="126"/>
        <v>2</v>
      </c>
      <c r="O1772" s="3">
        <v>0</v>
      </c>
      <c r="P1772" s="11">
        <f t="shared" si="123"/>
        <v>0</v>
      </c>
      <c r="Q1772" s="11">
        <f t="shared" si="120"/>
        <v>4</v>
      </c>
      <c r="R1772" s="11">
        <f t="shared" si="127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24"/>
        <v>122</v>
      </c>
      <c r="F1773" s="4">
        <f t="shared" si="125"/>
        <v>7</v>
      </c>
      <c r="G1773" s="4">
        <f t="shared" si="118"/>
        <v>7</v>
      </c>
      <c r="H1773" s="4">
        <f t="shared" si="121"/>
        <v>0</v>
      </c>
      <c r="I1773" s="2">
        <f t="shared" si="119"/>
        <v>0</v>
      </c>
      <c r="M1773" s="3">
        <v>0</v>
      </c>
      <c r="N1773" s="11">
        <f t="shared" si="126"/>
        <v>0</v>
      </c>
      <c r="O1773" s="3">
        <v>0</v>
      </c>
      <c r="P1773" s="11">
        <f t="shared" si="123"/>
        <v>0</v>
      </c>
      <c r="Q1773" s="11">
        <f t="shared" si="120"/>
        <v>7</v>
      </c>
      <c r="R1773" s="11">
        <f t="shared" si="127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24"/>
        <v>206</v>
      </c>
      <c r="F1774" s="4">
        <f t="shared" si="125"/>
        <v>9</v>
      </c>
      <c r="G1774" s="4">
        <f t="shared" si="118"/>
        <v>10</v>
      </c>
      <c r="H1774" s="4">
        <f t="shared" si="121"/>
        <v>0</v>
      </c>
      <c r="I1774" s="2">
        <f t="shared" si="119"/>
        <v>0</v>
      </c>
      <c r="M1774" s="3">
        <v>6</v>
      </c>
      <c r="N1774" s="11">
        <f t="shared" si="126"/>
        <v>0</v>
      </c>
      <c r="O1774" s="3">
        <v>0</v>
      </c>
      <c r="P1774" s="11">
        <f t="shared" si="123"/>
        <v>0</v>
      </c>
      <c r="Q1774" s="11">
        <f t="shared" si="120"/>
        <v>4</v>
      </c>
      <c r="R1774" s="11">
        <f t="shared" si="127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24"/>
        <v>134</v>
      </c>
      <c r="F1775" s="4">
        <f t="shared" si="125"/>
        <v>12</v>
      </c>
      <c r="G1775" s="4">
        <f t="shared" si="118"/>
        <v>3</v>
      </c>
      <c r="H1775" s="4">
        <f t="shared" si="121"/>
        <v>0</v>
      </c>
      <c r="I1775" s="2">
        <f t="shared" si="119"/>
        <v>0</v>
      </c>
      <c r="M1775" s="3">
        <v>2</v>
      </c>
      <c r="N1775" s="11">
        <f t="shared" si="126"/>
        <v>0</v>
      </c>
      <c r="O1775" s="3">
        <v>0</v>
      </c>
      <c r="P1775" s="11">
        <f t="shared" si="123"/>
        <v>0</v>
      </c>
      <c r="Q1775" s="11">
        <f t="shared" si="120"/>
        <v>1</v>
      </c>
      <c r="R1775" s="11">
        <f t="shared" si="127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24"/>
        <v>423</v>
      </c>
      <c r="F1776" s="4">
        <f t="shared" si="125"/>
        <v>14</v>
      </c>
      <c r="G1776" s="4">
        <f t="shared" si="118"/>
        <v>17</v>
      </c>
      <c r="H1776" s="4">
        <f t="shared" si="121"/>
        <v>0</v>
      </c>
      <c r="I1776" s="2">
        <f t="shared" si="119"/>
        <v>0</v>
      </c>
      <c r="M1776" s="3">
        <v>9</v>
      </c>
      <c r="N1776" s="11">
        <f t="shared" si="126"/>
        <v>1</v>
      </c>
      <c r="O1776" s="3">
        <v>0</v>
      </c>
      <c r="P1776" s="11">
        <f t="shared" si="123"/>
        <v>0</v>
      </c>
      <c r="Q1776" s="11">
        <f t="shared" si="120"/>
        <v>8</v>
      </c>
      <c r="R1776" s="11">
        <f t="shared" si="127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24"/>
        <v>117</v>
      </c>
      <c r="F1777" s="4">
        <f t="shared" si="125"/>
        <v>5</v>
      </c>
      <c r="G1777" s="4">
        <f t="shared" si="118"/>
        <v>6</v>
      </c>
      <c r="H1777" s="4">
        <f t="shared" si="121"/>
        <v>0</v>
      </c>
      <c r="I1777" s="2">
        <f t="shared" si="119"/>
        <v>0</v>
      </c>
      <c r="M1777" s="3">
        <v>4</v>
      </c>
      <c r="N1777" s="11">
        <f t="shared" si="126"/>
        <v>0</v>
      </c>
      <c r="O1777" s="3">
        <v>0</v>
      </c>
      <c r="P1777" s="11">
        <f t="shared" si="123"/>
        <v>0</v>
      </c>
      <c r="Q1777" s="11">
        <f t="shared" si="120"/>
        <v>2</v>
      </c>
      <c r="R1777" s="11">
        <f t="shared" si="127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24"/>
        <v>103</v>
      </c>
      <c r="F1778" s="4">
        <f t="shared" si="125"/>
        <v>8</v>
      </c>
      <c r="G1778" s="4">
        <f t="shared" si="118"/>
        <v>3</v>
      </c>
      <c r="H1778" s="4">
        <f t="shared" si="121"/>
        <v>0</v>
      </c>
      <c r="I1778" s="2">
        <f t="shared" si="119"/>
        <v>0</v>
      </c>
      <c r="M1778" s="3">
        <v>2</v>
      </c>
      <c r="N1778" s="11">
        <f t="shared" si="126"/>
        <v>1</v>
      </c>
      <c r="O1778" s="3">
        <v>0</v>
      </c>
      <c r="P1778" s="11">
        <f t="shared" si="123"/>
        <v>0</v>
      </c>
      <c r="Q1778" s="11">
        <f t="shared" si="120"/>
        <v>1</v>
      </c>
      <c r="R1778" s="11">
        <f t="shared" si="127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24"/>
        <v>123</v>
      </c>
      <c r="F1779" s="4">
        <f t="shared" si="125"/>
        <v>6</v>
      </c>
      <c r="G1779" s="4">
        <f t="shared" si="118"/>
        <v>2</v>
      </c>
      <c r="H1779" s="4">
        <f t="shared" si="121"/>
        <v>0</v>
      </c>
      <c r="I1779" s="2">
        <f t="shared" si="119"/>
        <v>0</v>
      </c>
      <c r="M1779" s="3">
        <v>1</v>
      </c>
      <c r="N1779" s="11">
        <f t="shared" si="126"/>
        <v>0</v>
      </c>
      <c r="O1779" s="3">
        <v>0</v>
      </c>
      <c r="P1779" s="11">
        <f t="shared" si="123"/>
        <v>0</v>
      </c>
      <c r="Q1779" s="11">
        <f t="shared" si="120"/>
        <v>1</v>
      </c>
      <c r="R1779" s="11">
        <f t="shared" si="127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24"/>
        <v>95</v>
      </c>
      <c r="F1780" s="4">
        <f t="shared" si="125"/>
        <v>6</v>
      </c>
      <c r="G1780" s="4">
        <f t="shared" si="118"/>
        <v>3</v>
      </c>
      <c r="H1780" s="4">
        <f t="shared" si="121"/>
        <v>0</v>
      </c>
      <c r="I1780" s="2">
        <f t="shared" si="119"/>
        <v>0</v>
      </c>
      <c r="M1780" s="3">
        <v>1</v>
      </c>
      <c r="N1780" s="11">
        <f t="shared" si="126"/>
        <v>0</v>
      </c>
      <c r="O1780" s="3">
        <v>0</v>
      </c>
      <c r="P1780" s="11">
        <f t="shared" si="123"/>
        <v>0</v>
      </c>
      <c r="Q1780" s="11">
        <f t="shared" si="120"/>
        <v>2</v>
      </c>
      <c r="R1780" s="11">
        <f t="shared" si="127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24"/>
        <v>290</v>
      </c>
      <c r="F1781" s="4">
        <f t="shared" si="125"/>
        <v>10</v>
      </c>
      <c r="G1781" s="4">
        <f t="shared" si="118"/>
        <v>11</v>
      </c>
      <c r="H1781" s="4">
        <f t="shared" si="121"/>
        <v>1</v>
      </c>
      <c r="I1781" s="2">
        <f t="shared" si="119"/>
        <v>0.1</v>
      </c>
      <c r="M1781" s="3">
        <v>2</v>
      </c>
      <c r="N1781" s="11">
        <f t="shared" si="126"/>
        <v>0</v>
      </c>
      <c r="O1781" s="3">
        <v>0</v>
      </c>
      <c r="P1781" s="11">
        <f t="shared" si="123"/>
        <v>0</v>
      </c>
      <c r="Q1781" s="11">
        <f t="shared" si="120"/>
        <v>9</v>
      </c>
      <c r="R1781" s="11">
        <f t="shared" si="127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24"/>
        <v>68</v>
      </c>
      <c r="F1782" s="4">
        <f t="shared" si="125"/>
        <v>3</v>
      </c>
      <c r="G1782" s="4">
        <f t="shared" si="118"/>
        <v>0</v>
      </c>
      <c r="H1782" s="4">
        <f t="shared" si="121"/>
        <v>0</v>
      </c>
      <c r="I1782" s="2">
        <f t="shared" si="119"/>
        <v>0</v>
      </c>
      <c r="M1782" s="3">
        <v>0</v>
      </c>
      <c r="N1782" s="11">
        <f t="shared" si="126"/>
        <v>0</v>
      </c>
      <c r="O1782" s="3">
        <v>0</v>
      </c>
      <c r="P1782" s="11">
        <f t="shared" si="123"/>
        <v>0</v>
      </c>
      <c r="Q1782" s="11">
        <f t="shared" si="120"/>
        <v>0</v>
      </c>
      <c r="R1782" s="11">
        <f t="shared" si="127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24"/>
        <v>726</v>
      </c>
      <c r="F1783" s="4">
        <f t="shared" si="125"/>
        <v>47</v>
      </c>
      <c r="G1783" s="4">
        <f t="shared" si="118"/>
        <v>40</v>
      </c>
      <c r="H1783" s="4">
        <f t="shared" si="121"/>
        <v>1</v>
      </c>
      <c r="I1783" s="2">
        <f t="shared" si="119"/>
        <v>2.564102564102564E-2</v>
      </c>
      <c r="M1783" s="3">
        <v>6</v>
      </c>
      <c r="N1783" s="11">
        <f t="shared" si="126"/>
        <v>1</v>
      </c>
      <c r="O1783" s="3">
        <v>0</v>
      </c>
      <c r="P1783" s="11">
        <f t="shared" si="123"/>
        <v>0</v>
      </c>
      <c r="Q1783" s="11">
        <f t="shared" si="120"/>
        <v>34</v>
      </c>
      <c r="R1783" s="11">
        <f t="shared" si="127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24"/>
        <v>8501</v>
      </c>
      <c r="F1784" s="4">
        <f t="shared" si="125"/>
        <v>392</v>
      </c>
      <c r="G1784" s="4">
        <f t="shared" si="118"/>
        <v>1111</v>
      </c>
      <c r="H1784" s="4">
        <f t="shared" si="121"/>
        <v>63</v>
      </c>
      <c r="I1784" s="2">
        <f t="shared" si="119"/>
        <v>6.0114503816793896E-2</v>
      </c>
      <c r="M1784" s="3">
        <v>251</v>
      </c>
      <c r="N1784" s="11">
        <f t="shared" si="126"/>
        <v>47</v>
      </c>
      <c r="O1784" s="3">
        <v>13</v>
      </c>
      <c r="P1784" s="11">
        <f t="shared" si="123"/>
        <v>0</v>
      </c>
      <c r="Q1784" s="11">
        <f t="shared" si="120"/>
        <v>847</v>
      </c>
      <c r="R1784" s="11">
        <f t="shared" si="127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24"/>
        <v>71</v>
      </c>
      <c r="F1785" s="4">
        <f t="shared" si="125"/>
        <v>6</v>
      </c>
      <c r="G1785" s="4">
        <f t="shared" si="118"/>
        <v>1</v>
      </c>
      <c r="H1785" s="4">
        <f t="shared" si="121"/>
        <v>0</v>
      </c>
      <c r="I1785" s="2">
        <f t="shared" si="119"/>
        <v>0</v>
      </c>
      <c r="M1785" s="3">
        <v>0</v>
      </c>
      <c r="N1785" s="11">
        <f t="shared" si="126"/>
        <v>0</v>
      </c>
      <c r="O1785" s="3">
        <v>0</v>
      </c>
      <c r="P1785" s="11">
        <f t="shared" si="123"/>
        <v>0</v>
      </c>
      <c r="Q1785" s="11">
        <f t="shared" si="120"/>
        <v>1</v>
      </c>
      <c r="R1785" s="11">
        <f t="shared" si="127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24"/>
        <v>207</v>
      </c>
      <c r="F1786" s="4">
        <f t="shared" si="125"/>
        <v>3</v>
      </c>
      <c r="G1786" s="4">
        <f t="shared" ref="G1786:G1849" si="128">C1786</f>
        <v>9</v>
      </c>
      <c r="H1786" s="4">
        <f t="shared" si="121"/>
        <v>1</v>
      </c>
      <c r="I1786" s="2">
        <f t="shared" si="119"/>
        <v>0.125</v>
      </c>
      <c r="M1786" s="3">
        <v>1</v>
      </c>
      <c r="N1786" s="11">
        <f t="shared" si="126"/>
        <v>0</v>
      </c>
      <c r="O1786" s="3">
        <v>0</v>
      </c>
      <c r="P1786" s="11">
        <f t="shared" si="123"/>
        <v>0</v>
      </c>
      <c r="Q1786" s="11">
        <f t="shared" si="120"/>
        <v>8</v>
      </c>
      <c r="R1786" s="11">
        <f t="shared" si="127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24"/>
        <v>308</v>
      </c>
      <c r="F1787" s="4">
        <f t="shared" si="125"/>
        <v>7</v>
      </c>
      <c r="G1787" s="4">
        <f t="shared" si="128"/>
        <v>30</v>
      </c>
      <c r="H1787" s="4">
        <f t="shared" si="121"/>
        <v>1</v>
      </c>
      <c r="I1787" s="2">
        <f t="shared" si="119"/>
        <v>3.4482758620689655E-2</v>
      </c>
      <c r="M1787" s="3">
        <v>11</v>
      </c>
      <c r="N1787" s="11">
        <f t="shared" si="126"/>
        <v>1</v>
      </c>
      <c r="O1787" s="3">
        <v>0</v>
      </c>
      <c r="P1787" s="11">
        <f t="shared" si="123"/>
        <v>0</v>
      </c>
      <c r="Q1787" s="11">
        <f t="shared" si="120"/>
        <v>19</v>
      </c>
      <c r="R1787" s="11">
        <f t="shared" si="127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24"/>
        <v>230</v>
      </c>
      <c r="F1788" s="4">
        <f t="shared" si="125"/>
        <v>23</v>
      </c>
      <c r="G1788" s="4">
        <f t="shared" si="128"/>
        <v>18</v>
      </c>
      <c r="H1788" s="4">
        <f t="shared" si="121"/>
        <v>3</v>
      </c>
      <c r="I1788" s="2">
        <f t="shared" si="119"/>
        <v>0.2</v>
      </c>
      <c r="M1788" s="3">
        <v>3</v>
      </c>
      <c r="N1788" s="11">
        <f t="shared" si="126"/>
        <v>0</v>
      </c>
      <c r="O1788" s="3">
        <v>0</v>
      </c>
      <c r="P1788" s="11">
        <f t="shared" si="123"/>
        <v>0</v>
      </c>
      <c r="Q1788" s="11">
        <f t="shared" si="120"/>
        <v>15</v>
      </c>
      <c r="R1788" s="11">
        <f t="shared" si="127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24"/>
        <v>316</v>
      </c>
      <c r="F1789" s="4">
        <f t="shared" si="125"/>
        <v>27</v>
      </c>
      <c r="G1789" s="4">
        <f t="shared" si="128"/>
        <v>30</v>
      </c>
      <c r="H1789" s="4">
        <f t="shared" si="121"/>
        <v>2</v>
      </c>
      <c r="I1789" s="2">
        <f t="shared" si="119"/>
        <v>7.1428571428571425E-2</v>
      </c>
      <c r="M1789" s="3">
        <v>7</v>
      </c>
      <c r="N1789" s="11">
        <f t="shared" si="126"/>
        <v>4</v>
      </c>
      <c r="O1789" s="3">
        <v>0</v>
      </c>
      <c r="P1789" s="11">
        <f t="shared" si="123"/>
        <v>0</v>
      </c>
      <c r="Q1789" s="11">
        <f t="shared" si="120"/>
        <v>23</v>
      </c>
      <c r="R1789" s="11">
        <f t="shared" si="127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24"/>
        <v>113</v>
      </c>
      <c r="F1790" s="4">
        <f t="shared" si="125"/>
        <v>6</v>
      </c>
      <c r="G1790" s="4">
        <f t="shared" si="128"/>
        <v>2</v>
      </c>
      <c r="H1790" s="4">
        <f t="shared" si="121"/>
        <v>0</v>
      </c>
      <c r="I1790" s="2">
        <f t="shared" si="119"/>
        <v>0</v>
      </c>
      <c r="M1790" s="3">
        <v>0</v>
      </c>
      <c r="N1790" s="11">
        <f t="shared" si="126"/>
        <v>0</v>
      </c>
      <c r="O1790" s="3">
        <v>0</v>
      </c>
      <c r="P1790" s="11">
        <f t="shared" si="123"/>
        <v>0</v>
      </c>
      <c r="Q1790" s="11">
        <f t="shared" si="120"/>
        <v>2</v>
      </c>
      <c r="R1790" s="11">
        <f t="shared" si="127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24"/>
        <v>205</v>
      </c>
      <c r="F1791" s="4">
        <f t="shared" si="125"/>
        <v>24</v>
      </c>
      <c r="G1791" s="4">
        <f t="shared" si="128"/>
        <v>22</v>
      </c>
      <c r="H1791" s="4">
        <f t="shared" si="121"/>
        <v>5</v>
      </c>
      <c r="I1791" s="2">
        <f t="shared" si="119"/>
        <v>0.29411764705882354</v>
      </c>
      <c r="M1791" s="3">
        <v>16</v>
      </c>
      <c r="N1791" s="11">
        <f t="shared" si="126"/>
        <v>2</v>
      </c>
      <c r="O1791" s="3">
        <v>1</v>
      </c>
      <c r="P1791" s="11">
        <f t="shared" si="123"/>
        <v>0</v>
      </c>
      <c r="Q1791" s="11">
        <f t="shared" si="120"/>
        <v>5</v>
      </c>
      <c r="R1791" s="11">
        <f t="shared" si="127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24"/>
        <v>313</v>
      </c>
      <c r="F1792" s="4">
        <f t="shared" si="125"/>
        <v>22</v>
      </c>
      <c r="G1792" s="4">
        <f t="shared" si="128"/>
        <v>19</v>
      </c>
      <c r="H1792" s="4">
        <f t="shared" si="121"/>
        <v>1</v>
      </c>
      <c r="I1792" s="2">
        <f t="shared" si="119"/>
        <v>5.5555555555555552E-2</v>
      </c>
      <c r="M1792" s="3">
        <v>6</v>
      </c>
      <c r="N1792" s="11">
        <f t="shared" si="126"/>
        <v>1</v>
      </c>
      <c r="O1792" s="3">
        <v>0</v>
      </c>
      <c r="P1792" s="11">
        <f t="shared" si="123"/>
        <v>0</v>
      </c>
      <c r="Q1792" s="11">
        <f t="shared" si="120"/>
        <v>13</v>
      </c>
      <c r="R1792" s="11">
        <f t="shared" si="127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24"/>
        <v>136</v>
      </c>
      <c r="F1793" s="4">
        <f t="shared" si="125"/>
        <v>6</v>
      </c>
      <c r="G1793" s="4">
        <f t="shared" si="128"/>
        <v>3</v>
      </c>
      <c r="H1793" s="4">
        <f t="shared" si="121"/>
        <v>0</v>
      </c>
      <c r="I1793" s="2">
        <f t="shared" si="119"/>
        <v>0</v>
      </c>
      <c r="M1793" s="3">
        <v>0</v>
      </c>
      <c r="N1793" s="11">
        <f t="shared" si="126"/>
        <v>0</v>
      </c>
      <c r="O1793" s="3">
        <v>0</v>
      </c>
      <c r="P1793" s="11">
        <f t="shared" si="123"/>
        <v>0</v>
      </c>
      <c r="Q1793" s="11">
        <f t="shared" si="120"/>
        <v>3</v>
      </c>
      <c r="R1793" s="11">
        <f t="shared" si="127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24"/>
        <v>77</v>
      </c>
      <c r="F1794" s="4">
        <f t="shared" si="125"/>
        <v>7</v>
      </c>
      <c r="G1794" s="4">
        <f t="shared" si="128"/>
        <v>4</v>
      </c>
      <c r="H1794" s="4">
        <f t="shared" si="121"/>
        <v>0</v>
      </c>
      <c r="I1794" s="2">
        <f t="shared" si="119"/>
        <v>0</v>
      </c>
      <c r="M1794" s="3">
        <v>3</v>
      </c>
      <c r="N1794" s="11">
        <f t="shared" si="126"/>
        <v>3</v>
      </c>
      <c r="O1794" s="3">
        <v>0</v>
      </c>
      <c r="P1794" s="11">
        <f t="shared" si="123"/>
        <v>0</v>
      </c>
      <c r="Q1794" s="11">
        <f t="shared" si="120"/>
        <v>1</v>
      </c>
      <c r="R1794" s="11">
        <f t="shared" si="127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24"/>
        <v>214</v>
      </c>
      <c r="F1795" s="4">
        <f t="shared" si="125"/>
        <v>26</v>
      </c>
      <c r="G1795" s="4">
        <f t="shared" si="128"/>
        <v>26</v>
      </c>
      <c r="H1795" s="4">
        <f t="shared" si="121"/>
        <v>1</v>
      </c>
      <c r="I1795" s="2">
        <f t="shared" ref="I1795:I1858" si="129">IFERROR((G1795-SUMIFS(G:G,A:A,A1795-1,B:B,B1795))/SUMIFS(G:G,A:A,A1795-1,B:B,B1795),0)</f>
        <v>0.04</v>
      </c>
      <c r="M1795" s="3">
        <v>18</v>
      </c>
      <c r="N1795" s="11">
        <f t="shared" si="126"/>
        <v>4</v>
      </c>
      <c r="O1795" s="3">
        <v>1</v>
      </c>
      <c r="P1795" s="11">
        <f t="shared" si="123"/>
        <v>0</v>
      </c>
      <c r="Q1795" s="11">
        <f t="shared" si="120"/>
        <v>7</v>
      </c>
      <c r="R1795" s="11">
        <f t="shared" si="127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24"/>
        <v>138</v>
      </c>
      <c r="F1796" s="4">
        <f t="shared" si="125"/>
        <v>34</v>
      </c>
      <c r="G1796" s="4">
        <f t="shared" si="128"/>
        <v>21</v>
      </c>
      <c r="H1796" s="4">
        <f t="shared" si="121"/>
        <v>2</v>
      </c>
      <c r="I1796" s="2">
        <f t="shared" si="129"/>
        <v>0.10526315789473684</v>
      </c>
      <c r="M1796" s="3">
        <v>11</v>
      </c>
      <c r="N1796" s="11">
        <f t="shared" si="126"/>
        <v>2</v>
      </c>
      <c r="O1796" s="3">
        <v>0</v>
      </c>
      <c r="P1796" s="11">
        <f t="shared" si="123"/>
        <v>0</v>
      </c>
      <c r="Q1796" s="11">
        <f t="shared" ref="Q1796:Q1859" si="130">G1796-O1796-M1796</f>
        <v>10</v>
      </c>
      <c r="R1796" s="11">
        <f t="shared" si="127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24"/>
        <v>214</v>
      </c>
      <c r="F1797" s="4">
        <f t="shared" si="125"/>
        <v>23</v>
      </c>
      <c r="G1797" s="4">
        <f t="shared" si="128"/>
        <v>4</v>
      </c>
      <c r="H1797" s="4">
        <f t="shared" ref="H1797:H1860" si="131">G1797-SUMIFS(G:G,A:A,A1797-1,B:B,B1797)</f>
        <v>0</v>
      </c>
      <c r="I1797" s="2">
        <f t="shared" si="129"/>
        <v>0</v>
      </c>
      <c r="M1797" s="3">
        <v>3</v>
      </c>
      <c r="N1797" s="11">
        <f t="shared" si="126"/>
        <v>2</v>
      </c>
      <c r="O1797" s="3">
        <v>1</v>
      </c>
      <c r="P1797" s="11">
        <f t="shared" si="123"/>
        <v>0</v>
      </c>
      <c r="Q1797" s="11">
        <f t="shared" si="130"/>
        <v>0</v>
      </c>
      <c r="R1797" s="11">
        <f t="shared" si="127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24"/>
        <v>1318</v>
      </c>
      <c r="F1798" s="4">
        <f t="shared" si="125"/>
        <v>74</v>
      </c>
      <c r="G1798" s="4">
        <f t="shared" si="128"/>
        <v>105</v>
      </c>
      <c r="H1798" s="4">
        <f t="shared" si="131"/>
        <v>3</v>
      </c>
      <c r="I1798" s="2">
        <f t="shared" si="129"/>
        <v>2.9411764705882353E-2</v>
      </c>
      <c r="M1798" s="3">
        <v>40</v>
      </c>
      <c r="N1798" s="11">
        <f t="shared" si="126"/>
        <v>2</v>
      </c>
      <c r="O1798" s="3">
        <v>10</v>
      </c>
      <c r="P1798" s="11">
        <f t="shared" si="123"/>
        <v>0</v>
      </c>
      <c r="Q1798" s="11">
        <f t="shared" si="130"/>
        <v>55</v>
      </c>
      <c r="R1798" s="11">
        <f t="shared" si="127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24"/>
        <v>17</v>
      </c>
      <c r="F1799" s="4">
        <f t="shared" si="125"/>
        <v>2</v>
      </c>
      <c r="G1799" s="4">
        <f t="shared" si="128"/>
        <v>0</v>
      </c>
      <c r="H1799" s="4">
        <f t="shared" si="131"/>
        <v>0</v>
      </c>
      <c r="I1799" s="2">
        <f t="shared" si="129"/>
        <v>0</v>
      </c>
      <c r="M1799" s="3">
        <v>0</v>
      </c>
      <c r="N1799" s="11">
        <f t="shared" si="126"/>
        <v>0</v>
      </c>
      <c r="O1799" s="3">
        <v>0</v>
      </c>
      <c r="P1799" s="11">
        <f t="shared" si="123"/>
        <v>0</v>
      </c>
      <c r="Q1799" s="11">
        <f t="shared" si="130"/>
        <v>0</v>
      </c>
      <c r="R1799" s="11">
        <f t="shared" si="127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24"/>
        <v>131</v>
      </c>
      <c r="F1800" s="4">
        <f t="shared" si="125"/>
        <v>11</v>
      </c>
      <c r="G1800" s="4">
        <f t="shared" si="128"/>
        <v>7</v>
      </c>
      <c r="H1800" s="4">
        <f t="shared" si="131"/>
        <v>0</v>
      </c>
      <c r="I1800" s="2">
        <f t="shared" si="129"/>
        <v>0</v>
      </c>
      <c r="M1800" s="3">
        <v>1</v>
      </c>
      <c r="N1800" s="11">
        <f t="shared" si="126"/>
        <v>0</v>
      </c>
      <c r="O1800" s="3">
        <v>0</v>
      </c>
      <c r="P1800" s="11">
        <f t="shared" si="123"/>
        <v>0</v>
      </c>
      <c r="Q1800" s="11">
        <f t="shared" si="130"/>
        <v>6</v>
      </c>
      <c r="R1800" s="11">
        <f t="shared" si="127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24"/>
        <v>224</v>
      </c>
      <c r="F1801" s="4">
        <f t="shared" si="125"/>
        <v>16</v>
      </c>
      <c r="G1801" s="4">
        <f t="shared" si="128"/>
        <v>2</v>
      </c>
      <c r="H1801" s="4">
        <f t="shared" si="131"/>
        <v>0</v>
      </c>
      <c r="I1801" s="2">
        <f t="shared" si="129"/>
        <v>0</v>
      </c>
      <c r="M1801" s="3">
        <v>1</v>
      </c>
      <c r="N1801" s="11">
        <f t="shared" si="126"/>
        <v>0</v>
      </c>
      <c r="O1801" s="3">
        <v>0</v>
      </c>
      <c r="P1801" s="11">
        <f t="shared" si="123"/>
        <v>0</v>
      </c>
      <c r="Q1801" s="11">
        <f t="shared" si="130"/>
        <v>1</v>
      </c>
      <c r="R1801" s="11">
        <f t="shared" si="127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24"/>
        <v>179</v>
      </c>
      <c r="F1802" s="4">
        <f t="shared" si="125"/>
        <v>17</v>
      </c>
      <c r="G1802" s="4">
        <f t="shared" si="128"/>
        <v>22</v>
      </c>
      <c r="H1802" s="4">
        <f t="shared" si="131"/>
        <v>0</v>
      </c>
      <c r="I1802" s="2">
        <f t="shared" si="129"/>
        <v>0</v>
      </c>
      <c r="M1802" s="3">
        <v>6</v>
      </c>
      <c r="N1802" s="11">
        <f t="shared" si="126"/>
        <v>1</v>
      </c>
      <c r="O1802" s="3">
        <v>2</v>
      </c>
      <c r="P1802" s="11">
        <f t="shared" si="123"/>
        <v>1</v>
      </c>
      <c r="Q1802" s="11">
        <f t="shared" si="130"/>
        <v>14</v>
      </c>
      <c r="R1802" s="11">
        <f t="shared" si="127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24"/>
        <v>107</v>
      </c>
      <c r="F1803" s="4">
        <f t="shared" si="125"/>
        <v>8</v>
      </c>
      <c r="G1803" s="4">
        <f t="shared" si="128"/>
        <v>13</v>
      </c>
      <c r="H1803" s="4">
        <f t="shared" si="131"/>
        <v>0</v>
      </c>
      <c r="I1803" s="2">
        <f t="shared" si="129"/>
        <v>0</v>
      </c>
      <c r="M1803" s="3">
        <v>3</v>
      </c>
      <c r="N1803" s="11">
        <f t="shared" si="126"/>
        <v>1</v>
      </c>
      <c r="O1803" s="3">
        <v>1</v>
      </c>
      <c r="P1803" s="11">
        <f t="shared" si="123"/>
        <v>0</v>
      </c>
      <c r="Q1803" s="11">
        <f t="shared" si="130"/>
        <v>9</v>
      </c>
      <c r="R1803" s="11">
        <f t="shared" si="127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24"/>
        <v>169</v>
      </c>
      <c r="F1804" s="4">
        <f t="shared" si="125"/>
        <v>12</v>
      </c>
      <c r="G1804" s="4">
        <f t="shared" si="128"/>
        <v>2</v>
      </c>
      <c r="H1804" s="4">
        <f t="shared" si="131"/>
        <v>0</v>
      </c>
      <c r="I1804" s="2">
        <f t="shared" si="129"/>
        <v>0</v>
      </c>
      <c r="M1804" s="3">
        <v>1</v>
      </c>
      <c r="N1804" s="11">
        <f t="shared" si="126"/>
        <v>0</v>
      </c>
      <c r="O1804" s="3">
        <v>0</v>
      </c>
      <c r="P1804" s="11">
        <f t="shared" si="123"/>
        <v>0</v>
      </c>
      <c r="Q1804" s="11">
        <f t="shared" si="130"/>
        <v>1</v>
      </c>
      <c r="R1804" s="11">
        <f t="shared" si="127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24"/>
        <v>160</v>
      </c>
      <c r="F1805" s="4">
        <f t="shared" si="125"/>
        <v>7</v>
      </c>
      <c r="G1805" s="4">
        <f t="shared" si="128"/>
        <v>6</v>
      </c>
      <c r="H1805" s="4">
        <f t="shared" si="131"/>
        <v>0</v>
      </c>
      <c r="I1805" s="2">
        <f t="shared" si="129"/>
        <v>0</v>
      </c>
      <c r="M1805" s="3">
        <v>2</v>
      </c>
      <c r="N1805" s="11">
        <f t="shared" si="126"/>
        <v>0</v>
      </c>
      <c r="O1805" s="3">
        <v>0</v>
      </c>
      <c r="P1805" s="11">
        <f t="shared" si="123"/>
        <v>0</v>
      </c>
      <c r="Q1805" s="11">
        <f t="shared" si="130"/>
        <v>4</v>
      </c>
      <c r="R1805" s="11">
        <f t="shared" si="127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24"/>
        <v>108</v>
      </c>
      <c r="F1806" s="4">
        <f t="shared" si="125"/>
        <v>7</v>
      </c>
      <c r="G1806" s="4">
        <f t="shared" si="128"/>
        <v>2</v>
      </c>
      <c r="H1806" s="4">
        <f t="shared" si="131"/>
        <v>0</v>
      </c>
      <c r="I1806" s="2">
        <f t="shared" si="129"/>
        <v>0</v>
      </c>
      <c r="M1806" s="3">
        <v>1</v>
      </c>
      <c r="N1806" s="11">
        <f t="shared" si="126"/>
        <v>0</v>
      </c>
      <c r="O1806" s="3">
        <v>0</v>
      </c>
      <c r="P1806" s="11">
        <f t="shared" si="123"/>
        <v>0</v>
      </c>
      <c r="Q1806" s="11">
        <f t="shared" si="130"/>
        <v>1</v>
      </c>
      <c r="R1806" s="11">
        <f t="shared" si="127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24"/>
        <v>106</v>
      </c>
      <c r="F1807" s="4">
        <f t="shared" si="125"/>
        <v>4</v>
      </c>
      <c r="G1807" s="4">
        <f t="shared" si="128"/>
        <v>3</v>
      </c>
      <c r="H1807" s="4">
        <f t="shared" si="131"/>
        <v>0</v>
      </c>
      <c r="I1807" s="2">
        <f t="shared" si="129"/>
        <v>0</v>
      </c>
      <c r="M1807" s="3">
        <v>1</v>
      </c>
      <c r="N1807" s="11">
        <f t="shared" si="126"/>
        <v>0</v>
      </c>
      <c r="O1807" s="3">
        <v>0</v>
      </c>
      <c r="P1807" s="11">
        <f t="shared" si="123"/>
        <v>0</v>
      </c>
      <c r="Q1807" s="11">
        <f t="shared" si="130"/>
        <v>2</v>
      </c>
      <c r="R1807" s="11">
        <f t="shared" si="127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24"/>
        <v>89</v>
      </c>
      <c r="F1808" s="4">
        <f t="shared" si="125"/>
        <v>6</v>
      </c>
      <c r="G1808" s="4">
        <f t="shared" si="128"/>
        <v>4</v>
      </c>
      <c r="H1808" s="4">
        <f t="shared" si="131"/>
        <v>0</v>
      </c>
      <c r="I1808" s="2">
        <f t="shared" si="129"/>
        <v>0</v>
      </c>
      <c r="M1808" s="3">
        <v>2</v>
      </c>
      <c r="N1808" s="11">
        <f t="shared" si="126"/>
        <v>0</v>
      </c>
      <c r="O1808" s="3">
        <v>0</v>
      </c>
      <c r="P1808" s="11">
        <f t="shared" si="123"/>
        <v>0</v>
      </c>
      <c r="Q1808" s="11">
        <f t="shared" si="130"/>
        <v>2</v>
      </c>
      <c r="R1808" s="11">
        <f t="shared" si="127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24"/>
        <v>113</v>
      </c>
      <c r="F1809" s="4">
        <f t="shared" si="125"/>
        <v>20</v>
      </c>
      <c r="G1809" s="4">
        <f t="shared" si="128"/>
        <v>5</v>
      </c>
      <c r="H1809" s="4">
        <f t="shared" si="131"/>
        <v>0</v>
      </c>
      <c r="I1809" s="2">
        <f t="shared" si="129"/>
        <v>0</v>
      </c>
      <c r="M1809" s="3">
        <v>1</v>
      </c>
      <c r="N1809" s="11">
        <f t="shared" si="126"/>
        <v>0</v>
      </c>
      <c r="O1809" s="3">
        <v>0</v>
      </c>
      <c r="P1809" s="11">
        <f t="shared" si="123"/>
        <v>0</v>
      </c>
      <c r="Q1809" s="11">
        <f t="shared" si="130"/>
        <v>4</v>
      </c>
      <c r="R1809" s="11">
        <f t="shared" si="127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24"/>
        <v>193</v>
      </c>
      <c r="F1810" s="4">
        <f t="shared" si="125"/>
        <v>15</v>
      </c>
      <c r="G1810" s="4">
        <f t="shared" si="128"/>
        <v>14</v>
      </c>
      <c r="H1810" s="4">
        <f t="shared" si="131"/>
        <v>1</v>
      </c>
      <c r="I1810" s="2">
        <f t="shared" si="129"/>
        <v>7.6923076923076927E-2</v>
      </c>
      <c r="M1810" s="3">
        <v>7</v>
      </c>
      <c r="N1810" s="11">
        <f t="shared" si="126"/>
        <v>3</v>
      </c>
      <c r="O1810" s="3">
        <v>0</v>
      </c>
      <c r="P1810" s="11">
        <f t="shared" si="123"/>
        <v>0</v>
      </c>
      <c r="Q1810" s="11">
        <f t="shared" si="130"/>
        <v>7</v>
      </c>
      <c r="R1810" s="11">
        <f t="shared" si="127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24"/>
        <v>26</v>
      </c>
      <c r="F1811" s="4">
        <f t="shared" si="125"/>
        <v>2</v>
      </c>
      <c r="G1811" s="4">
        <f t="shared" si="128"/>
        <v>2</v>
      </c>
      <c r="H1811" s="4">
        <f t="shared" si="131"/>
        <v>0</v>
      </c>
      <c r="I1811" s="2">
        <f t="shared" si="129"/>
        <v>0</v>
      </c>
      <c r="M1811" s="3">
        <v>0</v>
      </c>
      <c r="N1811" s="11">
        <f t="shared" si="126"/>
        <v>0</v>
      </c>
      <c r="O1811" s="3">
        <v>0</v>
      </c>
      <c r="P1811" s="11">
        <f t="shared" si="123"/>
        <v>0</v>
      </c>
      <c r="Q1811" s="11">
        <f t="shared" si="130"/>
        <v>2</v>
      </c>
      <c r="R1811" s="11">
        <f t="shared" si="127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24"/>
        <v>2298</v>
      </c>
      <c r="F1812" s="4">
        <f t="shared" si="125"/>
        <v>207</v>
      </c>
      <c r="G1812" s="4">
        <f t="shared" si="128"/>
        <v>169</v>
      </c>
      <c r="H1812" s="4">
        <f t="shared" si="131"/>
        <v>5</v>
      </c>
      <c r="I1812" s="2">
        <f t="shared" si="129"/>
        <v>3.048780487804878E-2</v>
      </c>
      <c r="M1812" s="3">
        <v>125</v>
      </c>
      <c r="N1812" s="11">
        <f t="shared" si="126"/>
        <v>8</v>
      </c>
      <c r="O1812" s="3">
        <v>4</v>
      </c>
      <c r="P1812" s="11">
        <f t="shared" si="123"/>
        <v>1</v>
      </c>
      <c r="Q1812" s="11">
        <f t="shared" si="130"/>
        <v>40</v>
      </c>
      <c r="R1812" s="11">
        <f t="shared" si="127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24"/>
        <v>24</v>
      </c>
      <c r="F1813" s="4">
        <f t="shared" si="125"/>
        <v>1</v>
      </c>
      <c r="G1813" s="4">
        <f t="shared" si="128"/>
        <v>0</v>
      </c>
      <c r="H1813" s="4">
        <f t="shared" si="131"/>
        <v>0</v>
      </c>
      <c r="I1813" s="2">
        <f t="shared" si="129"/>
        <v>0</v>
      </c>
      <c r="M1813" s="3">
        <v>0</v>
      </c>
      <c r="N1813" s="11">
        <f t="shared" si="126"/>
        <v>0</v>
      </c>
      <c r="O1813" s="3">
        <v>0</v>
      </c>
      <c r="P1813" s="11">
        <f t="shared" si="123"/>
        <v>0</v>
      </c>
      <c r="Q1813" s="11">
        <f t="shared" si="130"/>
        <v>0</v>
      </c>
      <c r="R1813" s="11">
        <f t="shared" si="127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24"/>
        <v>127</v>
      </c>
      <c r="F1814" s="4">
        <f t="shared" si="125"/>
        <v>12</v>
      </c>
      <c r="G1814" s="4">
        <f t="shared" si="128"/>
        <v>8</v>
      </c>
      <c r="H1814" s="4">
        <f t="shared" si="131"/>
        <v>0</v>
      </c>
      <c r="I1814" s="2">
        <f t="shared" si="129"/>
        <v>0</v>
      </c>
      <c r="M1814" s="3">
        <v>1</v>
      </c>
      <c r="N1814" s="11">
        <f t="shared" si="126"/>
        <v>0</v>
      </c>
      <c r="O1814" s="3">
        <v>0</v>
      </c>
      <c r="P1814" s="11">
        <f t="shared" si="123"/>
        <v>0</v>
      </c>
      <c r="Q1814" s="11">
        <f t="shared" si="130"/>
        <v>7</v>
      </c>
      <c r="R1814" s="11">
        <f t="shared" si="127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24"/>
        <v>282</v>
      </c>
      <c r="F1815" s="4">
        <f t="shared" si="125"/>
        <v>26</v>
      </c>
      <c r="G1815" s="4">
        <f t="shared" si="128"/>
        <v>12</v>
      </c>
      <c r="H1815" s="4">
        <f t="shared" si="131"/>
        <v>0</v>
      </c>
      <c r="I1815" s="2">
        <f t="shared" si="129"/>
        <v>0</v>
      </c>
      <c r="M1815" s="3">
        <v>4</v>
      </c>
      <c r="N1815" s="11">
        <f t="shared" si="126"/>
        <v>1</v>
      </c>
      <c r="O1815" s="3">
        <v>0</v>
      </c>
      <c r="P1815" s="11">
        <f t="shared" si="123"/>
        <v>0</v>
      </c>
      <c r="Q1815" s="11">
        <f t="shared" si="130"/>
        <v>8</v>
      </c>
      <c r="R1815" s="11">
        <f t="shared" si="127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24"/>
        <v>34</v>
      </c>
      <c r="F1816" s="4">
        <f t="shared" si="125"/>
        <v>5</v>
      </c>
      <c r="G1816" s="4">
        <f t="shared" si="128"/>
        <v>2</v>
      </c>
      <c r="H1816" s="4">
        <f t="shared" si="131"/>
        <v>0</v>
      </c>
      <c r="I1816" s="2">
        <f t="shared" si="129"/>
        <v>0</v>
      </c>
      <c r="M1816" s="3">
        <v>1</v>
      </c>
      <c r="N1816" s="11">
        <f t="shared" si="126"/>
        <v>0</v>
      </c>
      <c r="O1816" s="3">
        <v>0</v>
      </c>
      <c r="P1816" s="11">
        <f t="shared" si="123"/>
        <v>0</v>
      </c>
      <c r="Q1816" s="11">
        <f t="shared" si="130"/>
        <v>1</v>
      </c>
      <c r="R1816" s="11">
        <f t="shared" si="127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24"/>
        <v>96</v>
      </c>
      <c r="F1817" s="4">
        <f t="shared" si="125"/>
        <v>3</v>
      </c>
      <c r="G1817" s="4">
        <f t="shared" si="128"/>
        <v>8</v>
      </c>
      <c r="H1817" s="4">
        <f t="shared" si="131"/>
        <v>0</v>
      </c>
      <c r="I1817" s="2">
        <f t="shared" si="129"/>
        <v>0</v>
      </c>
      <c r="M1817" s="3">
        <v>2</v>
      </c>
      <c r="N1817" s="11">
        <f t="shared" si="126"/>
        <v>0</v>
      </c>
      <c r="O1817" s="3">
        <v>0</v>
      </c>
      <c r="P1817" s="11">
        <f t="shared" si="123"/>
        <v>0</v>
      </c>
      <c r="Q1817" s="11">
        <f t="shared" si="130"/>
        <v>6</v>
      </c>
      <c r="R1817" s="11">
        <f t="shared" si="127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24"/>
        <v>247</v>
      </c>
      <c r="F1818" s="4">
        <f t="shared" si="125"/>
        <v>18</v>
      </c>
      <c r="G1818" s="4">
        <f t="shared" si="128"/>
        <v>16</v>
      </c>
      <c r="H1818" s="4">
        <f t="shared" si="131"/>
        <v>0</v>
      </c>
      <c r="I1818" s="2">
        <f t="shared" si="129"/>
        <v>0</v>
      </c>
      <c r="M1818" s="3">
        <v>11</v>
      </c>
      <c r="N1818" s="11">
        <f t="shared" si="126"/>
        <v>3</v>
      </c>
      <c r="O1818" s="3">
        <v>0</v>
      </c>
      <c r="P1818" s="11">
        <f t="shared" si="123"/>
        <v>0</v>
      </c>
      <c r="Q1818" s="11">
        <f t="shared" si="130"/>
        <v>5</v>
      </c>
      <c r="R1818" s="11">
        <f t="shared" si="127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24"/>
        <v>367</v>
      </c>
      <c r="F1819" s="4">
        <f t="shared" si="125"/>
        <v>84</v>
      </c>
      <c r="G1819" s="4">
        <f t="shared" si="128"/>
        <v>23</v>
      </c>
      <c r="H1819" s="4">
        <f t="shared" si="131"/>
        <v>4</v>
      </c>
      <c r="I1819" s="2">
        <f t="shared" si="129"/>
        <v>0.21052631578947367</v>
      </c>
      <c r="M1819" s="3">
        <v>5</v>
      </c>
      <c r="N1819" s="11">
        <f t="shared" si="126"/>
        <v>1</v>
      </c>
      <c r="O1819" s="3">
        <v>2</v>
      </c>
      <c r="P1819" s="11">
        <f t="shared" si="123"/>
        <v>0</v>
      </c>
      <c r="Q1819" s="11">
        <f t="shared" si="130"/>
        <v>16</v>
      </c>
      <c r="R1819" s="11">
        <f t="shared" si="127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24"/>
        <v>650</v>
      </c>
      <c r="F1820" s="4">
        <f t="shared" si="125"/>
        <v>37</v>
      </c>
      <c r="G1820" s="4">
        <f t="shared" si="128"/>
        <v>56</v>
      </c>
      <c r="H1820" s="4">
        <f t="shared" si="131"/>
        <v>0</v>
      </c>
      <c r="I1820" s="2">
        <f t="shared" si="129"/>
        <v>0</v>
      </c>
      <c r="M1820" s="3">
        <v>8</v>
      </c>
      <c r="N1820" s="11">
        <f t="shared" si="126"/>
        <v>4</v>
      </c>
      <c r="O1820" s="3">
        <v>0</v>
      </c>
      <c r="P1820" s="11">
        <f t="shared" ref="P1820:P1883" si="132">O1820-SUMIFS(O:O,B:B,B1820,A:A,A1820-1)</f>
        <v>0</v>
      </c>
      <c r="Q1820" s="11">
        <f t="shared" si="130"/>
        <v>48</v>
      </c>
      <c r="R1820" s="11">
        <f t="shared" si="127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24"/>
        <v>135</v>
      </c>
      <c r="F1821" s="4">
        <f t="shared" si="125"/>
        <v>18</v>
      </c>
      <c r="G1821" s="4">
        <f t="shared" si="128"/>
        <v>24</v>
      </c>
      <c r="H1821" s="4">
        <f t="shared" si="131"/>
        <v>2</v>
      </c>
      <c r="I1821" s="2">
        <f t="shared" si="129"/>
        <v>9.0909090909090912E-2</v>
      </c>
      <c r="M1821" s="3">
        <v>10</v>
      </c>
      <c r="N1821" s="11">
        <f t="shared" si="126"/>
        <v>0</v>
      </c>
      <c r="O1821" s="3">
        <v>1</v>
      </c>
      <c r="P1821" s="11">
        <f t="shared" si="132"/>
        <v>0</v>
      </c>
      <c r="Q1821" s="11">
        <f t="shared" si="130"/>
        <v>13</v>
      </c>
      <c r="R1821" s="11">
        <f t="shared" si="127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24"/>
        <v>185</v>
      </c>
      <c r="F1822" s="4">
        <f t="shared" si="125"/>
        <v>8</v>
      </c>
      <c r="G1822" s="4">
        <f t="shared" si="128"/>
        <v>9</v>
      </c>
      <c r="H1822" s="4">
        <f t="shared" si="131"/>
        <v>0</v>
      </c>
      <c r="I1822" s="2">
        <f t="shared" si="129"/>
        <v>0</v>
      </c>
      <c r="M1822" s="3">
        <v>2</v>
      </c>
      <c r="N1822" s="11">
        <f t="shared" si="126"/>
        <v>0</v>
      </c>
      <c r="O1822" s="3">
        <v>1</v>
      </c>
      <c r="P1822" s="11">
        <f t="shared" si="132"/>
        <v>0</v>
      </c>
      <c r="Q1822" s="11">
        <f t="shared" si="130"/>
        <v>6</v>
      </c>
      <c r="R1822" s="11">
        <f t="shared" si="127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24"/>
        <v>631</v>
      </c>
      <c r="F1823" s="4">
        <f t="shared" si="125"/>
        <v>24</v>
      </c>
      <c r="G1823" s="4">
        <f t="shared" si="128"/>
        <v>32</v>
      </c>
      <c r="H1823" s="4">
        <f t="shared" si="131"/>
        <v>0</v>
      </c>
      <c r="I1823" s="2">
        <f t="shared" si="129"/>
        <v>0</v>
      </c>
      <c r="M1823" s="3">
        <v>14</v>
      </c>
      <c r="N1823" s="11">
        <f t="shared" si="126"/>
        <v>4</v>
      </c>
      <c r="O1823" s="3">
        <v>0</v>
      </c>
      <c r="P1823" s="11">
        <f t="shared" si="132"/>
        <v>0</v>
      </c>
      <c r="Q1823" s="11">
        <f t="shared" si="130"/>
        <v>18</v>
      </c>
      <c r="R1823" s="11">
        <f t="shared" si="127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24"/>
        <v>300</v>
      </c>
      <c r="F1824" s="4">
        <f t="shared" si="125"/>
        <v>8</v>
      </c>
      <c r="G1824" s="4">
        <f t="shared" si="128"/>
        <v>4</v>
      </c>
      <c r="H1824" s="4">
        <f t="shared" si="131"/>
        <v>0</v>
      </c>
      <c r="I1824" s="2">
        <f t="shared" si="129"/>
        <v>0</v>
      </c>
      <c r="M1824" s="3">
        <v>3</v>
      </c>
      <c r="N1824" s="11">
        <f t="shared" si="126"/>
        <v>1</v>
      </c>
      <c r="O1824" s="3">
        <v>0</v>
      </c>
      <c r="P1824" s="11">
        <f t="shared" si="132"/>
        <v>0</v>
      </c>
      <c r="Q1824" s="11">
        <f t="shared" si="130"/>
        <v>1</v>
      </c>
      <c r="R1824" s="11">
        <f t="shared" si="127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24"/>
        <v>116</v>
      </c>
      <c r="F1825" s="4">
        <f t="shared" si="125"/>
        <v>5</v>
      </c>
      <c r="G1825" s="4">
        <f t="shared" si="128"/>
        <v>9</v>
      </c>
      <c r="H1825" s="4">
        <f t="shared" si="131"/>
        <v>0</v>
      </c>
      <c r="I1825" s="2">
        <f t="shared" si="129"/>
        <v>0</v>
      </c>
      <c r="M1825" s="3">
        <v>4</v>
      </c>
      <c r="N1825" s="11">
        <f t="shared" si="126"/>
        <v>0</v>
      </c>
      <c r="O1825" s="3">
        <v>0</v>
      </c>
      <c r="P1825" s="11">
        <f t="shared" si="132"/>
        <v>0</v>
      </c>
      <c r="Q1825" s="11">
        <f t="shared" si="130"/>
        <v>5</v>
      </c>
      <c r="R1825" s="11">
        <f t="shared" si="127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24"/>
        <v>73</v>
      </c>
      <c r="F1826" s="4">
        <f t="shared" si="125"/>
        <v>4</v>
      </c>
      <c r="G1826" s="4">
        <f t="shared" si="128"/>
        <v>3</v>
      </c>
      <c r="H1826" s="4">
        <f t="shared" si="131"/>
        <v>0</v>
      </c>
      <c r="I1826" s="2">
        <f t="shared" si="129"/>
        <v>0</v>
      </c>
      <c r="M1826" s="3">
        <v>2</v>
      </c>
      <c r="N1826" s="11">
        <f t="shared" si="126"/>
        <v>1</v>
      </c>
      <c r="O1826" s="3">
        <v>0</v>
      </c>
      <c r="P1826" s="11">
        <f t="shared" si="132"/>
        <v>0</v>
      </c>
      <c r="Q1826" s="11">
        <f t="shared" si="130"/>
        <v>1</v>
      </c>
      <c r="R1826" s="11">
        <f t="shared" si="127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24"/>
        <v>209</v>
      </c>
      <c r="F1827" s="4">
        <f t="shared" si="125"/>
        <v>14</v>
      </c>
      <c r="G1827" s="4">
        <f t="shared" si="128"/>
        <v>8</v>
      </c>
      <c r="H1827" s="4">
        <f t="shared" si="131"/>
        <v>0</v>
      </c>
      <c r="I1827" s="2">
        <f t="shared" si="129"/>
        <v>0</v>
      </c>
      <c r="M1827" s="3">
        <v>5</v>
      </c>
      <c r="N1827" s="11">
        <f t="shared" si="126"/>
        <v>3</v>
      </c>
      <c r="O1827" s="3">
        <v>0</v>
      </c>
      <c r="P1827" s="11">
        <f t="shared" si="132"/>
        <v>0</v>
      </c>
      <c r="Q1827" s="11">
        <f t="shared" si="130"/>
        <v>3</v>
      </c>
      <c r="R1827" s="11">
        <f t="shared" si="127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24"/>
        <v>1233</v>
      </c>
      <c r="F1828" s="4">
        <f t="shared" si="125"/>
        <v>96</v>
      </c>
      <c r="G1828" s="4">
        <f t="shared" si="128"/>
        <v>88</v>
      </c>
      <c r="H1828" s="4">
        <f t="shared" si="131"/>
        <v>4</v>
      </c>
      <c r="I1828" s="2">
        <f t="shared" si="129"/>
        <v>4.7619047619047616E-2</v>
      </c>
      <c r="M1828" s="3">
        <v>16</v>
      </c>
      <c r="N1828" s="11">
        <f t="shared" si="126"/>
        <v>1</v>
      </c>
      <c r="O1828" s="3">
        <v>2</v>
      </c>
      <c r="P1828" s="11">
        <f t="shared" si="132"/>
        <v>0</v>
      </c>
      <c r="Q1828" s="11">
        <f t="shared" si="130"/>
        <v>70</v>
      </c>
      <c r="R1828" s="11">
        <f t="shared" si="127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133">SUM(C1829:D1829)</f>
        <v>31</v>
      </c>
      <c r="F1829" s="4">
        <f t="shared" si="125"/>
        <v>1</v>
      </c>
      <c r="G1829" s="4">
        <f t="shared" si="128"/>
        <v>0</v>
      </c>
      <c r="H1829" s="4">
        <f t="shared" si="131"/>
        <v>0</v>
      </c>
      <c r="I1829" s="2">
        <f t="shared" si="129"/>
        <v>0</v>
      </c>
      <c r="M1829" s="3">
        <v>0</v>
      </c>
      <c r="N1829" s="11">
        <f t="shared" si="126"/>
        <v>0</v>
      </c>
      <c r="O1829" s="3">
        <v>0</v>
      </c>
      <c r="P1829" s="11">
        <f t="shared" si="132"/>
        <v>0</v>
      </c>
      <c r="Q1829" s="11">
        <f t="shared" si="130"/>
        <v>0</v>
      </c>
      <c r="R1829" s="11">
        <f t="shared" si="127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133"/>
        <v>86</v>
      </c>
      <c r="F1830" s="4">
        <f t="shared" ref="F1830:F1893" si="134">E1830-SUMIFS(E:E,A:A,A1830-1,B:B,B1830)</f>
        <v>8</v>
      </c>
      <c r="G1830" s="4">
        <f t="shared" si="128"/>
        <v>5</v>
      </c>
      <c r="H1830" s="4">
        <f t="shared" si="131"/>
        <v>0</v>
      </c>
      <c r="I1830" s="2">
        <f t="shared" si="129"/>
        <v>0</v>
      </c>
      <c r="M1830" s="3">
        <v>4</v>
      </c>
      <c r="N1830" s="11">
        <f t="shared" ref="N1830:N1893" si="135">M1830-SUMIFS(M:M,B:B,B1830,A:A,A1830-1)</f>
        <v>0</v>
      </c>
      <c r="O1830" s="3">
        <v>0</v>
      </c>
      <c r="P1830" s="11">
        <f t="shared" si="132"/>
        <v>0</v>
      </c>
      <c r="Q1830" s="11">
        <f t="shared" si="130"/>
        <v>1</v>
      </c>
      <c r="R1830" s="11">
        <f t="shared" ref="R1830:R1893" si="136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33"/>
        <v>123</v>
      </c>
      <c r="F1831" s="4">
        <f t="shared" si="134"/>
        <v>12</v>
      </c>
      <c r="G1831" s="4">
        <f t="shared" si="128"/>
        <v>7</v>
      </c>
      <c r="H1831" s="4">
        <f t="shared" si="131"/>
        <v>2</v>
      </c>
      <c r="I1831" s="2">
        <f t="shared" si="129"/>
        <v>0.4</v>
      </c>
      <c r="M1831" s="3">
        <v>2</v>
      </c>
      <c r="N1831" s="11">
        <f t="shared" si="135"/>
        <v>1</v>
      </c>
      <c r="O1831" s="3">
        <v>1</v>
      </c>
      <c r="P1831" s="11">
        <f t="shared" si="132"/>
        <v>0</v>
      </c>
      <c r="Q1831" s="11">
        <f t="shared" si="130"/>
        <v>4</v>
      </c>
      <c r="R1831" s="11">
        <f t="shared" si="136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33"/>
        <v>279</v>
      </c>
      <c r="F1832" s="4">
        <f t="shared" si="134"/>
        <v>58</v>
      </c>
      <c r="G1832" s="4">
        <f t="shared" si="128"/>
        <v>5</v>
      </c>
      <c r="H1832" s="4">
        <f t="shared" si="131"/>
        <v>0</v>
      </c>
      <c r="I1832" s="2">
        <f t="shared" si="129"/>
        <v>0</v>
      </c>
      <c r="M1832" s="3">
        <v>3</v>
      </c>
      <c r="N1832" s="11">
        <f t="shared" si="135"/>
        <v>0</v>
      </c>
      <c r="O1832" s="3">
        <v>0</v>
      </c>
      <c r="P1832" s="11">
        <f t="shared" si="132"/>
        <v>0</v>
      </c>
      <c r="Q1832" s="11">
        <f t="shared" si="130"/>
        <v>2</v>
      </c>
      <c r="R1832" s="11">
        <f t="shared" si="136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33"/>
        <v>38</v>
      </c>
      <c r="F1833" s="4">
        <f t="shared" si="134"/>
        <v>2</v>
      </c>
      <c r="G1833" s="4">
        <f t="shared" si="128"/>
        <v>3</v>
      </c>
      <c r="H1833" s="4">
        <f t="shared" si="131"/>
        <v>0</v>
      </c>
      <c r="I1833" s="2">
        <f t="shared" si="129"/>
        <v>0</v>
      </c>
      <c r="M1833" s="3">
        <v>2</v>
      </c>
      <c r="N1833" s="11">
        <f t="shared" si="135"/>
        <v>0</v>
      </c>
      <c r="O1833" s="3">
        <v>0</v>
      </c>
      <c r="P1833" s="11">
        <f t="shared" si="132"/>
        <v>0</v>
      </c>
      <c r="Q1833" s="11">
        <f t="shared" si="130"/>
        <v>1</v>
      </c>
      <c r="R1833" s="11">
        <f t="shared" si="136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33"/>
        <v>29</v>
      </c>
      <c r="F1834" s="4">
        <f t="shared" si="134"/>
        <v>3</v>
      </c>
      <c r="G1834" s="4">
        <f t="shared" si="128"/>
        <v>0</v>
      </c>
      <c r="H1834" s="4">
        <f t="shared" si="131"/>
        <v>0</v>
      </c>
      <c r="I1834" s="2">
        <f t="shared" si="129"/>
        <v>0</v>
      </c>
      <c r="M1834" s="3">
        <v>0</v>
      </c>
      <c r="N1834" s="11">
        <f t="shared" si="135"/>
        <v>0</v>
      </c>
      <c r="O1834" s="3">
        <v>0</v>
      </c>
      <c r="P1834" s="11">
        <f t="shared" si="132"/>
        <v>0</v>
      </c>
      <c r="Q1834" s="11">
        <f t="shared" si="130"/>
        <v>0</v>
      </c>
      <c r="R1834" s="11">
        <f t="shared" si="136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33"/>
        <v>43</v>
      </c>
      <c r="F1835" s="4">
        <f t="shared" si="134"/>
        <v>-1</v>
      </c>
      <c r="G1835" s="4">
        <f t="shared" si="128"/>
        <v>4</v>
      </c>
      <c r="H1835" s="4">
        <f t="shared" si="131"/>
        <v>-1</v>
      </c>
      <c r="I1835" s="2">
        <f t="shared" si="129"/>
        <v>-0.2</v>
      </c>
      <c r="M1835" s="3">
        <v>2</v>
      </c>
      <c r="N1835" s="11">
        <f t="shared" si="135"/>
        <v>0</v>
      </c>
      <c r="O1835" s="3">
        <v>0</v>
      </c>
      <c r="P1835" s="11">
        <f t="shared" si="132"/>
        <v>0</v>
      </c>
      <c r="Q1835" s="11">
        <f t="shared" si="130"/>
        <v>2</v>
      </c>
      <c r="R1835" s="11">
        <f t="shared" si="136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33"/>
        <v>772</v>
      </c>
      <c r="F1836" s="4">
        <f t="shared" si="134"/>
        <v>57</v>
      </c>
      <c r="G1836" s="4">
        <f t="shared" si="128"/>
        <v>85</v>
      </c>
      <c r="H1836" s="4">
        <f t="shared" si="131"/>
        <v>1</v>
      </c>
      <c r="I1836" s="2">
        <f t="shared" si="129"/>
        <v>1.1904761904761904E-2</v>
      </c>
      <c r="M1836" s="3">
        <v>20</v>
      </c>
      <c r="N1836" s="11">
        <f t="shared" si="135"/>
        <v>4</v>
      </c>
      <c r="O1836" s="3">
        <v>0</v>
      </c>
      <c r="P1836" s="11">
        <f t="shared" si="132"/>
        <v>0</v>
      </c>
      <c r="Q1836" s="11">
        <f t="shared" si="130"/>
        <v>65</v>
      </c>
      <c r="R1836" s="11">
        <f t="shared" si="136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33"/>
        <v>167</v>
      </c>
      <c r="F1837" s="4">
        <f t="shared" si="134"/>
        <v>9</v>
      </c>
      <c r="G1837" s="4">
        <f t="shared" si="128"/>
        <v>0</v>
      </c>
      <c r="H1837" s="4">
        <f t="shared" si="131"/>
        <v>0</v>
      </c>
      <c r="I1837" s="2">
        <f t="shared" si="129"/>
        <v>0</v>
      </c>
      <c r="M1837" s="3">
        <v>0</v>
      </c>
      <c r="N1837" s="11">
        <f t="shared" si="135"/>
        <v>0</v>
      </c>
      <c r="O1837" s="3">
        <v>0</v>
      </c>
      <c r="P1837" s="11">
        <f t="shared" si="132"/>
        <v>0</v>
      </c>
      <c r="Q1837" s="11">
        <f t="shared" si="130"/>
        <v>0</v>
      </c>
      <c r="R1837" s="11">
        <f t="shared" si="136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33"/>
        <v>278</v>
      </c>
      <c r="F1838" s="4">
        <f t="shared" si="134"/>
        <v>28</v>
      </c>
      <c r="G1838" s="4">
        <f t="shared" si="128"/>
        <v>5</v>
      </c>
      <c r="H1838" s="4">
        <f t="shared" si="131"/>
        <v>0</v>
      </c>
      <c r="I1838" s="2">
        <f t="shared" si="129"/>
        <v>0</v>
      </c>
      <c r="M1838" s="3">
        <v>4</v>
      </c>
      <c r="N1838" s="11">
        <f t="shared" si="135"/>
        <v>2</v>
      </c>
      <c r="O1838" s="3">
        <v>0</v>
      </c>
      <c r="P1838" s="11">
        <f t="shared" si="132"/>
        <v>0</v>
      </c>
      <c r="Q1838" s="11">
        <f t="shared" si="130"/>
        <v>1</v>
      </c>
      <c r="R1838" s="11">
        <f t="shared" si="136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33"/>
        <v>750</v>
      </c>
      <c r="F1839" s="4">
        <f t="shared" si="134"/>
        <v>51</v>
      </c>
      <c r="G1839" s="4">
        <f t="shared" si="128"/>
        <v>81</v>
      </c>
      <c r="H1839" s="4">
        <f t="shared" si="131"/>
        <v>8</v>
      </c>
      <c r="I1839" s="2">
        <f t="shared" si="129"/>
        <v>0.1095890410958904</v>
      </c>
      <c r="M1839" s="3">
        <v>35</v>
      </c>
      <c r="N1839" s="11">
        <f t="shared" si="135"/>
        <v>7</v>
      </c>
      <c r="O1839" s="3">
        <v>0</v>
      </c>
      <c r="P1839" s="11">
        <f t="shared" si="132"/>
        <v>0</v>
      </c>
      <c r="Q1839" s="11">
        <f t="shared" si="130"/>
        <v>46</v>
      </c>
      <c r="R1839" s="11">
        <f t="shared" si="136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33"/>
        <v>2183</v>
      </c>
      <c r="F1840" s="4">
        <f t="shared" si="134"/>
        <v>110</v>
      </c>
      <c r="G1840" s="4">
        <f t="shared" si="128"/>
        <v>235</v>
      </c>
      <c r="H1840" s="4">
        <f t="shared" si="131"/>
        <v>13</v>
      </c>
      <c r="I1840" s="2">
        <f t="shared" si="129"/>
        <v>5.8558558558558557E-2</v>
      </c>
      <c r="M1840" s="3">
        <v>60</v>
      </c>
      <c r="N1840" s="11">
        <f t="shared" si="135"/>
        <v>11</v>
      </c>
      <c r="O1840" s="3">
        <v>6</v>
      </c>
      <c r="P1840" s="11">
        <f t="shared" si="132"/>
        <v>0</v>
      </c>
      <c r="Q1840" s="11">
        <f t="shared" si="130"/>
        <v>169</v>
      </c>
      <c r="R1840" s="11">
        <f t="shared" si="136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33"/>
        <v>104</v>
      </c>
      <c r="F1841" s="4">
        <f t="shared" si="134"/>
        <v>6</v>
      </c>
      <c r="G1841" s="4">
        <f t="shared" si="128"/>
        <v>8</v>
      </c>
      <c r="H1841" s="4">
        <f t="shared" si="131"/>
        <v>0</v>
      </c>
      <c r="I1841" s="2">
        <f t="shared" si="129"/>
        <v>0</v>
      </c>
      <c r="M1841" s="3">
        <v>3</v>
      </c>
      <c r="N1841" s="11">
        <f t="shared" si="135"/>
        <v>1</v>
      </c>
      <c r="O1841" s="3">
        <v>0</v>
      </c>
      <c r="P1841" s="11">
        <f t="shared" si="132"/>
        <v>0</v>
      </c>
      <c r="Q1841" s="11">
        <f t="shared" si="130"/>
        <v>5</v>
      </c>
      <c r="R1841" s="11">
        <f t="shared" si="136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33"/>
        <v>63</v>
      </c>
      <c r="F1842" s="4">
        <f t="shared" si="134"/>
        <v>5</v>
      </c>
      <c r="G1842" s="4">
        <f t="shared" si="128"/>
        <v>1</v>
      </c>
      <c r="H1842" s="4">
        <f t="shared" si="131"/>
        <v>0</v>
      </c>
      <c r="I1842" s="2">
        <f t="shared" si="129"/>
        <v>0</v>
      </c>
      <c r="M1842" s="3">
        <v>0</v>
      </c>
      <c r="N1842" s="11">
        <f t="shared" si="135"/>
        <v>0</v>
      </c>
      <c r="O1842" s="3">
        <v>0</v>
      </c>
      <c r="P1842" s="11">
        <f t="shared" si="132"/>
        <v>0</v>
      </c>
      <c r="Q1842" s="11">
        <f t="shared" si="130"/>
        <v>1</v>
      </c>
      <c r="R1842" s="11">
        <f t="shared" si="136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33"/>
        <v>490</v>
      </c>
      <c r="F1843" s="4">
        <f t="shared" si="134"/>
        <v>27</v>
      </c>
      <c r="G1843" s="4">
        <f t="shared" si="128"/>
        <v>21</v>
      </c>
      <c r="H1843" s="4">
        <f t="shared" si="131"/>
        <v>0</v>
      </c>
      <c r="I1843" s="2">
        <f t="shared" si="129"/>
        <v>0</v>
      </c>
      <c r="M1843" s="3">
        <v>17</v>
      </c>
      <c r="N1843" s="11">
        <f t="shared" si="135"/>
        <v>6</v>
      </c>
      <c r="O1843" s="3">
        <v>0</v>
      </c>
      <c r="P1843" s="11">
        <f t="shared" si="132"/>
        <v>0</v>
      </c>
      <c r="Q1843" s="11">
        <f t="shared" si="130"/>
        <v>4</v>
      </c>
      <c r="R1843" s="11">
        <f t="shared" si="136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33"/>
        <v>6469</v>
      </c>
      <c r="F1844" s="4">
        <f t="shared" si="134"/>
        <v>421</v>
      </c>
      <c r="G1844" s="4">
        <f t="shared" si="128"/>
        <v>1130</v>
      </c>
      <c r="H1844" s="4">
        <f t="shared" si="131"/>
        <v>47</v>
      </c>
      <c r="I1844" s="2">
        <f t="shared" si="129"/>
        <v>4.339796860572484E-2</v>
      </c>
      <c r="M1844" s="3">
        <v>157</v>
      </c>
      <c r="N1844" s="11">
        <f t="shared" si="135"/>
        <v>28</v>
      </c>
      <c r="O1844" s="3">
        <v>20</v>
      </c>
      <c r="P1844" s="11">
        <f t="shared" si="132"/>
        <v>0</v>
      </c>
      <c r="Q1844" s="11">
        <f t="shared" si="130"/>
        <v>953</v>
      </c>
      <c r="R1844" s="11">
        <f t="shared" si="136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33"/>
        <v>180</v>
      </c>
      <c r="F1845" s="4">
        <f t="shared" si="134"/>
        <v>14</v>
      </c>
      <c r="G1845" s="4">
        <f t="shared" si="128"/>
        <v>7</v>
      </c>
      <c r="H1845" s="4">
        <f t="shared" si="131"/>
        <v>2</v>
      </c>
      <c r="I1845" s="2">
        <f t="shared" si="129"/>
        <v>0.4</v>
      </c>
      <c r="M1845" s="3">
        <v>0</v>
      </c>
      <c r="N1845" s="11">
        <f t="shared" si="135"/>
        <v>0</v>
      </c>
      <c r="O1845" s="3">
        <v>0</v>
      </c>
      <c r="P1845" s="11">
        <f t="shared" si="132"/>
        <v>0</v>
      </c>
      <c r="Q1845" s="11">
        <f t="shared" si="130"/>
        <v>7</v>
      </c>
      <c r="R1845" s="11">
        <f t="shared" si="136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33"/>
        <v>98</v>
      </c>
      <c r="F1846" s="4">
        <f t="shared" si="134"/>
        <v>10</v>
      </c>
      <c r="G1846" s="4">
        <f t="shared" si="128"/>
        <v>4</v>
      </c>
      <c r="H1846" s="4">
        <f t="shared" si="131"/>
        <v>1</v>
      </c>
      <c r="I1846" s="2">
        <f t="shared" si="129"/>
        <v>0.33333333333333331</v>
      </c>
      <c r="M1846" s="3">
        <v>0</v>
      </c>
      <c r="N1846" s="11">
        <f t="shared" si="135"/>
        <v>0</v>
      </c>
      <c r="O1846" s="3">
        <v>0</v>
      </c>
      <c r="P1846" s="11">
        <f t="shared" si="132"/>
        <v>0</v>
      </c>
      <c r="Q1846" s="11">
        <f t="shared" si="130"/>
        <v>4</v>
      </c>
      <c r="R1846" s="11">
        <f t="shared" si="136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33"/>
        <v>374</v>
      </c>
      <c r="F1847" s="4">
        <f t="shared" si="134"/>
        <v>30</v>
      </c>
      <c r="G1847" s="4">
        <f t="shared" si="128"/>
        <v>37</v>
      </c>
      <c r="H1847" s="4">
        <f t="shared" si="131"/>
        <v>2</v>
      </c>
      <c r="I1847" s="2">
        <f t="shared" si="129"/>
        <v>5.7142857142857141E-2</v>
      </c>
      <c r="M1847" s="3">
        <v>14</v>
      </c>
      <c r="N1847" s="11">
        <f t="shared" si="135"/>
        <v>4</v>
      </c>
      <c r="O1847" s="3">
        <v>1</v>
      </c>
      <c r="P1847" s="11">
        <f t="shared" si="132"/>
        <v>0</v>
      </c>
      <c r="Q1847" s="11">
        <f t="shared" si="130"/>
        <v>22</v>
      </c>
      <c r="R1847" s="11">
        <f t="shared" si="136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33"/>
        <v>2107</v>
      </c>
      <c r="F1848" s="4">
        <f t="shared" si="134"/>
        <v>129</v>
      </c>
      <c r="G1848" s="4">
        <f t="shared" si="128"/>
        <v>435</v>
      </c>
      <c r="H1848" s="4">
        <f t="shared" si="131"/>
        <v>22</v>
      </c>
      <c r="I1848" s="2">
        <f t="shared" si="129"/>
        <v>5.3268765133171914E-2</v>
      </c>
      <c r="M1848" s="3">
        <v>93</v>
      </c>
      <c r="N1848" s="11">
        <f t="shared" si="135"/>
        <v>15</v>
      </c>
      <c r="O1848" s="3">
        <v>22</v>
      </c>
      <c r="P1848" s="11">
        <f t="shared" si="132"/>
        <v>1</v>
      </c>
      <c r="Q1848" s="11">
        <f t="shared" si="130"/>
        <v>320</v>
      </c>
      <c r="R1848" s="11">
        <f t="shared" si="136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33"/>
        <v>468</v>
      </c>
      <c r="F1849" s="4">
        <f t="shared" si="134"/>
        <v>32</v>
      </c>
      <c r="G1849" s="4">
        <f t="shared" si="128"/>
        <v>44</v>
      </c>
      <c r="H1849" s="4">
        <f t="shared" si="131"/>
        <v>1</v>
      </c>
      <c r="I1849" s="2">
        <f t="shared" si="129"/>
        <v>2.3255813953488372E-2</v>
      </c>
      <c r="M1849" s="3">
        <v>17</v>
      </c>
      <c r="N1849" s="11">
        <f t="shared" si="135"/>
        <v>3</v>
      </c>
      <c r="O1849" s="3">
        <v>0</v>
      </c>
      <c r="P1849" s="11">
        <f t="shared" si="132"/>
        <v>0</v>
      </c>
      <c r="Q1849" s="11">
        <f t="shared" si="130"/>
        <v>27</v>
      </c>
      <c r="R1849" s="11">
        <f t="shared" si="136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33"/>
        <v>102</v>
      </c>
      <c r="F1850" s="4">
        <f t="shared" si="134"/>
        <v>18</v>
      </c>
      <c r="G1850" s="4">
        <f t="shared" ref="G1850:G1913" si="137">C1850</f>
        <v>17</v>
      </c>
      <c r="H1850" s="4">
        <f t="shared" si="131"/>
        <v>3</v>
      </c>
      <c r="I1850" s="2">
        <f t="shared" si="129"/>
        <v>0.21428571428571427</v>
      </c>
      <c r="M1850" s="3">
        <v>0</v>
      </c>
      <c r="N1850" s="11">
        <f t="shared" si="135"/>
        <v>0</v>
      </c>
      <c r="O1850" s="3">
        <v>1</v>
      </c>
      <c r="P1850" s="11">
        <f t="shared" si="132"/>
        <v>0</v>
      </c>
      <c r="Q1850" s="11">
        <f t="shared" si="130"/>
        <v>16</v>
      </c>
      <c r="R1850" s="11">
        <f t="shared" si="136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33"/>
        <v>48</v>
      </c>
      <c r="F1851" s="4">
        <f t="shared" si="134"/>
        <v>2</v>
      </c>
      <c r="G1851" s="4">
        <f t="shared" si="137"/>
        <v>1</v>
      </c>
      <c r="H1851" s="4">
        <f t="shared" si="131"/>
        <v>0</v>
      </c>
      <c r="I1851" s="2">
        <f t="shared" si="129"/>
        <v>0</v>
      </c>
      <c r="M1851" s="3">
        <v>0</v>
      </c>
      <c r="N1851" s="11">
        <f t="shared" si="135"/>
        <v>0</v>
      </c>
      <c r="O1851" s="3">
        <v>0</v>
      </c>
      <c r="P1851" s="11">
        <f t="shared" si="132"/>
        <v>0</v>
      </c>
      <c r="Q1851" s="11">
        <f t="shared" si="130"/>
        <v>1</v>
      </c>
      <c r="R1851" s="11">
        <f t="shared" si="136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33"/>
        <v>57</v>
      </c>
      <c r="F1852" s="4">
        <f t="shared" si="134"/>
        <v>6</v>
      </c>
      <c r="G1852" s="4">
        <f t="shared" si="137"/>
        <v>3</v>
      </c>
      <c r="H1852" s="4">
        <f t="shared" si="131"/>
        <v>0</v>
      </c>
      <c r="I1852" s="2">
        <f t="shared" si="129"/>
        <v>0</v>
      </c>
      <c r="M1852" s="3">
        <v>1</v>
      </c>
      <c r="N1852" s="11">
        <f t="shared" si="135"/>
        <v>1</v>
      </c>
      <c r="O1852" s="3">
        <v>0</v>
      </c>
      <c r="P1852" s="11">
        <f t="shared" si="132"/>
        <v>0</v>
      </c>
      <c r="Q1852" s="11">
        <f t="shared" si="130"/>
        <v>2</v>
      </c>
      <c r="R1852" s="11">
        <f t="shared" si="136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33"/>
        <v>35</v>
      </c>
      <c r="F1853" s="4">
        <f t="shared" si="134"/>
        <v>0</v>
      </c>
      <c r="G1853" s="4">
        <f t="shared" si="137"/>
        <v>0</v>
      </c>
      <c r="H1853" s="4">
        <f t="shared" si="131"/>
        <v>0</v>
      </c>
      <c r="I1853" s="2">
        <f t="shared" si="129"/>
        <v>0</v>
      </c>
      <c r="M1853" s="3">
        <v>0</v>
      </c>
      <c r="N1853" s="11">
        <f t="shared" si="135"/>
        <v>0</v>
      </c>
      <c r="O1853" s="3">
        <v>0</v>
      </c>
      <c r="P1853" s="11">
        <f t="shared" si="132"/>
        <v>0</v>
      </c>
      <c r="Q1853" s="11">
        <f t="shared" si="130"/>
        <v>0</v>
      </c>
      <c r="R1853" s="11">
        <f t="shared" si="136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33"/>
        <v>203</v>
      </c>
      <c r="F1854" s="4">
        <f t="shared" si="134"/>
        <v>5</v>
      </c>
      <c r="G1854" s="4">
        <f t="shared" si="137"/>
        <v>4</v>
      </c>
      <c r="H1854" s="4">
        <f t="shared" si="131"/>
        <v>1</v>
      </c>
      <c r="I1854" s="2">
        <f t="shared" si="129"/>
        <v>0.33333333333333331</v>
      </c>
      <c r="M1854" s="3">
        <v>1</v>
      </c>
      <c r="N1854" s="11">
        <f t="shared" si="135"/>
        <v>1</v>
      </c>
      <c r="O1854" s="3">
        <v>0</v>
      </c>
      <c r="P1854" s="11">
        <f t="shared" si="132"/>
        <v>0</v>
      </c>
      <c r="Q1854" s="11">
        <f t="shared" si="130"/>
        <v>3</v>
      </c>
      <c r="R1854" s="11">
        <f t="shared" si="136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33"/>
        <v>510</v>
      </c>
      <c r="F1855" s="4">
        <f t="shared" si="134"/>
        <v>28</v>
      </c>
      <c r="G1855" s="4">
        <f t="shared" si="137"/>
        <v>37</v>
      </c>
      <c r="H1855" s="4">
        <f t="shared" si="131"/>
        <v>0</v>
      </c>
      <c r="I1855" s="2">
        <f t="shared" si="129"/>
        <v>0</v>
      </c>
      <c r="M1855" s="3">
        <v>23</v>
      </c>
      <c r="N1855" s="11">
        <f t="shared" si="135"/>
        <v>8</v>
      </c>
      <c r="O1855" s="3">
        <v>0</v>
      </c>
      <c r="P1855" s="11">
        <f t="shared" si="132"/>
        <v>0</v>
      </c>
      <c r="Q1855" s="11">
        <f t="shared" si="130"/>
        <v>14</v>
      </c>
      <c r="R1855" s="11">
        <f t="shared" si="136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33"/>
        <v>74</v>
      </c>
      <c r="F1856" s="4">
        <f t="shared" si="134"/>
        <v>3</v>
      </c>
      <c r="G1856" s="4">
        <f t="shared" si="137"/>
        <v>2</v>
      </c>
      <c r="H1856" s="4">
        <f t="shared" si="131"/>
        <v>0</v>
      </c>
      <c r="I1856" s="2">
        <f t="shared" si="129"/>
        <v>0</v>
      </c>
      <c r="M1856" s="3">
        <v>1</v>
      </c>
      <c r="N1856" s="11">
        <f t="shared" si="135"/>
        <v>1</v>
      </c>
      <c r="O1856" s="3">
        <v>0</v>
      </c>
      <c r="P1856" s="11">
        <f t="shared" si="132"/>
        <v>0</v>
      </c>
      <c r="Q1856" s="11">
        <f t="shared" si="130"/>
        <v>1</v>
      </c>
      <c r="R1856" s="11">
        <f t="shared" si="136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33"/>
        <v>146</v>
      </c>
      <c r="F1857" s="4">
        <f t="shared" si="134"/>
        <v>11</v>
      </c>
      <c r="G1857" s="4">
        <f t="shared" si="137"/>
        <v>5</v>
      </c>
      <c r="H1857" s="4">
        <f t="shared" si="131"/>
        <v>0</v>
      </c>
      <c r="I1857" s="2">
        <f t="shared" si="129"/>
        <v>0</v>
      </c>
      <c r="M1857" s="3">
        <v>1</v>
      </c>
      <c r="N1857" s="11">
        <f t="shared" si="135"/>
        <v>0</v>
      </c>
      <c r="O1857" s="3">
        <v>0</v>
      </c>
      <c r="P1857" s="11">
        <f t="shared" si="132"/>
        <v>0</v>
      </c>
      <c r="Q1857" s="11">
        <f t="shared" si="130"/>
        <v>4</v>
      </c>
      <c r="R1857" s="11">
        <f t="shared" si="136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33"/>
        <v>204</v>
      </c>
      <c r="F1858" s="4">
        <f t="shared" si="134"/>
        <v>21</v>
      </c>
      <c r="G1858" s="4">
        <f t="shared" si="137"/>
        <v>3</v>
      </c>
      <c r="H1858" s="4">
        <f t="shared" si="131"/>
        <v>0</v>
      </c>
      <c r="I1858" s="2">
        <f t="shared" si="129"/>
        <v>0</v>
      </c>
      <c r="M1858" s="3">
        <v>0</v>
      </c>
      <c r="N1858" s="11">
        <f t="shared" si="135"/>
        <v>0</v>
      </c>
      <c r="O1858" s="3">
        <v>0</v>
      </c>
      <c r="P1858" s="11">
        <f t="shared" si="132"/>
        <v>0</v>
      </c>
      <c r="Q1858" s="11">
        <f t="shared" si="130"/>
        <v>3</v>
      </c>
      <c r="R1858" s="11">
        <f t="shared" si="136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33"/>
        <v>2661</v>
      </c>
      <c r="F1859" s="4">
        <f t="shared" si="134"/>
        <v>93</v>
      </c>
      <c r="G1859" s="4">
        <f t="shared" si="137"/>
        <v>312</v>
      </c>
      <c r="H1859" s="4">
        <f t="shared" si="131"/>
        <v>13</v>
      </c>
      <c r="I1859" s="2">
        <f t="shared" ref="I1859:I1922" si="138">IFERROR((G1859-SUMIFS(G:G,A:A,A1859-1,B:B,B1859))/SUMIFS(G:G,A:A,A1859-1,B:B,B1859),0)</f>
        <v>4.3478260869565216E-2</v>
      </c>
      <c r="M1859" s="3">
        <v>159</v>
      </c>
      <c r="N1859" s="11">
        <f t="shared" si="135"/>
        <v>16</v>
      </c>
      <c r="O1859" s="3">
        <v>4</v>
      </c>
      <c r="P1859" s="11">
        <f t="shared" si="132"/>
        <v>0</v>
      </c>
      <c r="Q1859" s="11">
        <f t="shared" si="130"/>
        <v>149</v>
      </c>
      <c r="R1859" s="11">
        <f t="shared" si="136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33"/>
        <v>1460</v>
      </c>
      <c r="F1860" s="4">
        <f t="shared" si="134"/>
        <v>61</v>
      </c>
      <c r="G1860" s="4">
        <f t="shared" si="137"/>
        <v>135</v>
      </c>
      <c r="H1860" s="4">
        <f t="shared" si="131"/>
        <v>6</v>
      </c>
      <c r="I1860" s="2">
        <f t="shared" si="138"/>
        <v>4.6511627906976744E-2</v>
      </c>
      <c r="M1860" s="3">
        <v>43</v>
      </c>
      <c r="N1860" s="11">
        <f t="shared" si="135"/>
        <v>4</v>
      </c>
      <c r="O1860" s="3">
        <v>1</v>
      </c>
      <c r="P1860" s="11">
        <f t="shared" si="132"/>
        <v>0</v>
      </c>
      <c r="Q1860" s="11">
        <f t="shared" ref="Q1860:Q1923" si="139">G1860-O1860-M1860</f>
        <v>91</v>
      </c>
      <c r="R1860" s="11">
        <f t="shared" si="136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33"/>
        <v>12175</v>
      </c>
      <c r="F1861" s="4">
        <f t="shared" si="134"/>
        <v>12175</v>
      </c>
      <c r="G1861" s="4">
        <f t="shared" si="137"/>
        <v>276</v>
      </c>
      <c r="H1861" s="4">
        <f t="shared" ref="H1861:H1924" si="140">G1861-SUMIFS(G:G,A:A,A1861-1,B:B,B1861)</f>
        <v>166</v>
      </c>
      <c r="I1861" s="2">
        <f t="shared" si="138"/>
        <v>1.509090909090909</v>
      </c>
      <c r="M1861" s="3">
        <v>1</v>
      </c>
      <c r="N1861" s="11">
        <f t="shared" si="135"/>
        <v>1</v>
      </c>
      <c r="O1861" s="3">
        <v>1</v>
      </c>
      <c r="P1861" s="11">
        <f t="shared" si="132"/>
        <v>0</v>
      </c>
      <c r="Q1861" s="11">
        <f t="shared" si="139"/>
        <v>274</v>
      </c>
      <c r="R1861" s="11">
        <f t="shared" si="136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33"/>
        <v>8836</v>
      </c>
      <c r="F1862" s="4">
        <f t="shared" si="134"/>
        <v>250</v>
      </c>
      <c r="G1862" s="4">
        <f t="shared" si="137"/>
        <v>19</v>
      </c>
      <c r="H1862" s="4">
        <f t="shared" si="140"/>
        <v>-3</v>
      </c>
      <c r="I1862" s="2">
        <f t="shared" si="138"/>
        <v>-0.13636363636363635</v>
      </c>
      <c r="N1862" s="11">
        <f t="shared" si="135"/>
        <v>-1</v>
      </c>
      <c r="O1862" s="3">
        <v>0</v>
      </c>
      <c r="P1862" s="11">
        <f t="shared" si="132"/>
        <v>0</v>
      </c>
      <c r="Q1862" s="11">
        <f t="shared" si="139"/>
        <v>19</v>
      </c>
      <c r="R1862" s="11">
        <f t="shared" si="136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33"/>
        <v>0</v>
      </c>
      <c r="F1863" s="4">
        <f t="shared" si="134"/>
        <v>-11188</v>
      </c>
      <c r="G1863" s="4">
        <f t="shared" si="137"/>
        <v>0</v>
      </c>
      <c r="H1863" s="4">
        <f t="shared" si="140"/>
        <v>-136</v>
      </c>
      <c r="I1863" s="2">
        <f t="shared" si="138"/>
        <v>-1</v>
      </c>
      <c r="M1863" s="3">
        <v>6</v>
      </c>
      <c r="N1863" s="11">
        <f t="shared" si="135"/>
        <v>0</v>
      </c>
      <c r="O1863" s="3">
        <v>0</v>
      </c>
      <c r="P1863" s="11">
        <f t="shared" si="132"/>
        <v>0</v>
      </c>
      <c r="Q1863" s="11">
        <f t="shared" si="139"/>
        <v>-6</v>
      </c>
      <c r="R1863" s="11">
        <f t="shared" si="136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133"/>
        <v>414</v>
      </c>
      <c r="F1864" s="4">
        <f t="shared" si="134"/>
        <v>24</v>
      </c>
      <c r="G1864" s="4">
        <f t="shared" si="137"/>
        <v>12</v>
      </c>
      <c r="H1864" s="4">
        <f t="shared" si="140"/>
        <v>0</v>
      </c>
      <c r="I1864" s="2">
        <f t="shared" si="138"/>
        <v>0</v>
      </c>
      <c r="M1864" s="3">
        <v>9</v>
      </c>
      <c r="N1864" s="11">
        <f t="shared" si="135"/>
        <v>0</v>
      </c>
      <c r="O1864" s="9">
        <v>1</v>
      </c>
      <c r="P1864" s="11">
        <f t="shared" si="132"/>
        <v>0</v>
      </c>
      <c r="Q1864" s="11">
        <f t="shared" si="139"/>
        <v>2</v>
      </c>
      <c r="R1864" s="11">
        <f t="shared" si="136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33"/>
        <v>276</v>
      </c>
      <c r="F1865" s="4">
        <f t="shared" si="134"/>
        <v>24</v>
      </c>
      <c r="G1865" s="4">
        <f t="shared" si="137"/>
        <v>20</v>
      </c>
      <c r="H1865" s="4">
        <f t="shared" si="140"/>
        <v>3</v>
      </c>
      <c r="I1865" s="2">
        <f t="shared" si="138"/>
        <v>0.17647058823529413</v>
      </c>
      <c r="M1865" s="3">
        <v>2</v>
      </c>
      <c r="N1865" s="11">
        <f t="shared" si="135"/>
        <v>1</v>
      </c>
      <c r="O1865" s="9">
        <v>1</v>
      </c>
      <c r="P1865" s="11">
        <f t="shared" si="132"/>
        <v>0</v>
      </c>
      <c r="Q1865" s="11">
        <f t="shared" si="139"/>
        <v>17</v>
      </c>
      <c r="R1865" s="11">
        <f t="shared" si="136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33"/>
        <v>87</v>
      </c>
      <c r="F1866" s="4">
        <f t="shared" si="134"/>
        <v>7</v>
      </c>
      <c r="G1866" s="4">
        <f t="shared" si="137"/>
        <v>4</v>
      </c>
      <c r="H1866" s="4">
        <f t="shared" si="140"/>
        <v>0</v>
      </c>
      <c r="I1866" s="2">
        <f t="shared" si="138"/>
        <v>0</v>
      </c>
      <c r="M1866" s="3">
        <v>1</v>
      </c>
      <c r="N1866" s="11">
        <f t="shared" si="135"/>
        <v>0</v>
      </c>
      <c r="O1866" s="9">
        <v>0</v>
      </c>
      <c r="P1866" s="11">
        <f t="shared" si="132"/>
        <v>0</v>
      </c>
      <c r="Q1866" s="11">
        <f t="shared" si="139"/>
        <v>3</v>
      </c>
      <c r="R1866" s="11">
        <f t="shared" si="136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33"/>
        <v>360</v>
      </c>
      <c r="F1867" s="4">
        <f t="shared" si="134"/>
        <v>314</v>
      </c>
      <c r="G1867" s="4">
        <f t="shared" si="137"/>
        <v>3</v>
      </c>
      <c r="H1867" s="4">
        <f t="shared" si="140"/>
        <v>0</v>
      </c>
      <c r="I1867" s="2">
        <f t="shared" si="138"/>
        <v>0</v>
      </c>
      <c r="M1867" s="3">
        <v>2</v>
      </c>
      <c r="N1867" s="11">
        <f t="shared" si="135"/>
        <v>0</v>
      </c>
      <c r="O1867" s="9">
        <v>0</v>
      </c>
      <c r="P1867" s="11">
        <f t="shared" si="132"/>
        <v>0</v>
      </c>
      <c r="Q1867" s="11">
        <f t="shared" si="139"/>
        <v>1</v>
      </c>
      <c r="R1867" s="11">
        <f t="shared" si="136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33"/>
        <v>530</v>
      </c>
      <c r="F1868" s="4">
        <f t="shared" si="134"/>
        <v>8</v>
      </c>
      <c r="G1868" s="4">
        <f t="shared" si="137"/>
        <v>46</v>
      </c>
      <c r="H1868" s="4">
        <f t="shared" si="140"/>
        <v>0</v>
      </c>
      <c r="I1868" s="2">
        <f t="shared" si="138"/>
        <v>0</v>
      </c>
      <c r="M1868" s="3">
        <v>36</v>
      </c>
      <c r="N1868" s="11">
        <f t="shared" si="135"/>
        <v>0</v>
      </c>
      <c r="O1868" s="9">
        <v>3</v>
      </c>
      <c r="P1868" s="11">
        <f t="shared" si="132"/>
        <v>0</v>
      </c>
      <c r="Q1868" s="11">
        <f t="shared" si="139"/>
        <v>7</v>
      </c>
      <c r="R1868" s="11">
        <f t="shared" si="136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33"/>
        <v>389</v>
      </c>
      <c r="F1869" s="4">
        <f t="shared" si="134"/>
        <v>25</v>
      </c>
      <c r="G1869" s="4">
        <f t="shared" si="137"/>
        <v>31</v>
      </c>
      <c r="H1869" s="4">
        <f t="shared" si="140"/>
        <v>0</v>
      </c>
      <c r="I1869" s="2">
        <f t="shared" si="138"/>
        <v>0</v>
      </c>
      <c r="M1869" s="3">
        <v>22</v>
      </c>
      <c r="N1869" s="11">
        <f t="shared" si="135"/>
        <v>2</v>
      </c>
      <c r="O1869" s="9">
        <v>0</v>
      </c>
      <c r="P1869" s="11">
        <f t="shared" si="132"/>
        <v>0</v>
      </c>
      <c r="Q1869" s="11">
        <f t="shared" si="139"/>
        <v>9</v>
      </c>
      <c r="R1869" s="11">
        <f t="shared" si="136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33"/>
        <v>142</v>
      </c>
      <c r="F1870" s="4">
        <f t="shared" si="134"/>
        <v>8</v>
      </c>
      <c r="G1870" s="4">
        <f t="shared" si="137"/>
        <v>10</v>
      </c>
      <c r="H1870" s="4">
        <f t="shared" si="140"/>
        <v>0</v>
      </c>
      <c r="I1870" s="2">
        <f t="shared" si="138"/>
        <v>0</v>
      </c>
      <c r="M1870" s="3">
        <v>6</v>
      </c>
      <c r="N1870" s="11">
        <f t="shared" si="135"/>
        <v>0</v>
      </c>
      <c r="O1870" s="9">
        <v>0</v>
      </c>
      <c r="P1870" s="11">
        <f t="shared" si="132"/>
        <v>0</v>
      </c>
      <c r="Q1870" s="11">
        <f t="shared" si="139"/>
        <v>4</v>
      </c>
      <c r="R1870" s="11">
        <f t="shared" si="136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33"/>
        <v>123</v>
      </c>
      <c r="F1871" s="4">
        <f t="shared" si="134"/>
        <v>1</v>
      </c>
      <c r="G1871" s="4">
        <f t="shared" si="137"/>
        <v>7</v>
      </c>
      <c r="H1871" s="4">
        <f t="shared" si="140"/>
        <v>0</v>
      </c>
      <c r="I1871" s="2">
        <f t="shared" si="138"/>
        <v>0</v>
      </c>
      <c r="M1871" s="3">
        <v>0</v>
      </c>
      <c r="N1871" s="11">
        <f t="shared" si="135"/>
        <v>0</v>
      </c>
      <c r="O1871" s="9">
        <v>0</v>
      </c>
      <c r="P1871" s="11">
        <f t="shared" si="132"/>
        <v>0</v>
      </c>
      <c r="Q1871" s="11">
        <f t="shared" si="139"/>
        <v>7</v>
      </c>
      <c r="R1871" s="11">
        <f t="shared" si="136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33"/>
        <v>219</v>
      </c>
      <c r="F1872" s="4">
        <f t="shared" si="134"/>
        <v>13</v>
      </c>
      <c r="G1872" s="4">
        <f t="shared" si="137"/>
        <v>11</v>
      </c>
      <c r="H1872" s="4">
        <f t="shared" si="140"/>
        <v>1</v>
      </c>
      <c r="I1872" s="2">
        <f t="shared" si="138"/>
        <v>0.1</v>
      </c>
      <c r="M1872" s="3">
        <v>6</v>
      </c>
      <c r="N1872" s="11">
        <f t="shared" si="135"/>
        <v>0</v>
      </c>
      <c r="O1872" s="9">
        <v>0</v>
      </c>
      <c r="P1872" s="11">
        <f t="shared" si="132"/>
        <v>0</v>
      </c>
      <c r="Q1872" s="11">
        <f t="shared" si="139"/>
        <v>5</v>
      </c>
      <c r="R1872" s="11">
        <f t="shared" si="136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33"/>
        <v>151</v>
      </c>
      <c r="F1873" s="4">
        <f t="shared" si="134"/>
        <v>17</v>
      </c>
      <c r="G1873" s="4">
        <f t="shared" si="137"/>
        <v>3</v>
      </c>
      <c r="H1873" s="4">
        <f t="shared" si="140"/>
        <v>0</v>
      </c>
      <c r="I1873" s="2">
        <f t="shared" si="138"/>
        <v>0</v>
      </c>
      <c r="M1873" s="3">
        <v>2</v>
      </c>
      <c r="N1873" s="11">
        <f t="shared" si="135"/>
        <v>0</v>
      </c>
      <c r="O1873" s="9">
        <v>0</v>
      </c>
      <c r="P1873" s="11">
        <f t="shared" si="132"/>
        <v>0</v>
      </c>
      <c r="Q1873" s="11">
        <f t="shared" si="139"/>
        <v>1</v>
      </c>
      <c r="R1873" s="11">
        <f t="shared" si="136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33"/>
        <v>438</v>
      </c>
      <c r="F1874" s="4">
        <f t="shared" si="134"/>
        <v>15</v>
      </c>
      <c r="G1874" s="4">
        <f t="shared" si="137"/>
        <v>18</v>
      </c>
      <c r="H1874" s="4">
        <f t="shared" si="140"/>
        <v>1</v>
      </c>
      <c r="I1874" s="2">
        <f t="shared" si="138"/>
        <v>5.8823529411764705E-2</v>
      </c>
      <c r="M1874" s="3">
        <v>11</v>
      </c>
      <c r="N1874" s="11">
        <f t="shared" si="135"/>
        <v>2</v>
      </c>
      <c r="O1874" s="9">
        <v>0</v>
      </c>
      <c r="P1874" s="11">
        <f t="shared" si="132"/>
        <v>0</v>
      </c>
      <c r="Q1874" s="11">
        <f t="shared" si="139"/>
        <v>7</v>
      </c>
      <c r="R1874" s="11">
        <f t="shared" si="136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33"/>
        <v>127</v>
      </c>
      <c r="F1875" s="4">
        <f t="shared" si="134"/>
        <v>10</v>
      </c>
      <c r="G1875" s="4">
        <f t="shared" si="137"/>
        <v>6</v>
      </c>
      <c r="H1875" s="4">
        <f t="shared" si="140"/>
        <v>0</v>
      </c>
      <c r="I1875" s="2">
        <f t="shared" si="138"/>
        <v>0</v>
      </c>
      <c r="M1875" s="3">
        <v>4</v>
      </c>
      <c r="N1875" s="11">
        <f t="shared" si="135"/>
        <v>0</v>
      </c>
      <c r="O1875" s="9">
        <v>0</v>
      </c>
      <c r="P1875" s="11">
        <f t="shared" si="132"/>
        <v>0</v>
      </c>
      <c r="Q1875" s="11">
        <f t="shared" si="139"/>
        <v>2</v>
      </c>
      <c r="R1875" s="11">
        <f t="shared" si="136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33"/>
        <v>105</v>
      </c>
      <c r="F1876" s="4">
        <f t="shared" si="134"/>
        <v>2</v>
      </c>
      <c r="G1876" s="4">
        <f t="shared" si="137"/>
        <v>5</v>
      </c>
      <c r="H1876" s="4">
        <f t="shared" si="140"/>
        <v>2</v>
      </c>
      <c r="I1876" s="2">
        <f t="shared" si="138"/>
        <v>0.66666666666666663</v>
      </c>
      <c r="M1876" s="3">
        <v>2</v>
      </c>
      <c r="N1876" s="11">
        <f t="shared" si="135"/>
        <v>0</v>
      </c>
      <c r="O1876" s="9">
        <v>0</v>
      </c>
      <c r="P1876" s="11">
        <f t="shared" si="132"/>
        <v>0</v>
      </c>
      <c r="Q1876" s="11">
        <f t="shared" si="139"/>
        <v>3</v>
      </c>
      <c r="R1876" s="11">
        <f t="shared" si="136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33"/>
        <v>129</v>
      </c>
      <c r="F1877" s="4">
        <f t="shared" si="134"/>
        <v>6</v>
      </c>
      <c r="G1877" s="4">
        <f t="shared" si="137"/>
        <v>2</v>
      </c>
      <c r="H1877" s="4">
        <f t="shared" si="140"/>
        <v>0</v>
      </c>
      <c r="I1877" s="2">
        <f t="shared" si="138"/>
        <v>0</v>
      </c>
      <c r="M1877" s="3">
        <v>1</v>
      </c>
      <c r="N1877" s="11">
        <f t="shared" si="135"/>
        <v>0</v>
      </c>
      <c r="O1877" s="9">
        <v>0</v>
      </c>
      <c r="P1877" s="11">
        <f t="shared" si="132"/>
        <v>0</v>
      </c>
      <c r="Q1877" s="11">
        <f t="shared" si="139"/>
        <v>1</v>
      </c>
      <c r="R1877" s="11">
        <f t="shared" si="136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33"/>
        <v>99</v>
      </c>
      <c r="F1878" s="4">
        <f t="shared" si="134"/>
        <v>4</v>
      </c>
      <c r="G1878" s="4">
        <f t="shared" si="137"/>
        <v>4</v>
      </c>
      <c r="H1878" s="4">
        <f t="shared" si="140"/>
        <v>1</v>
      </c>
      <c r="I1878" s="2">
        <f t="shared" si="138"/>
        <v>0.33333333333333331</v>
      </c>
      <c r="M1878" s="3">
        <v>1</v>
      </c>
      <c r="N1878" s="11">
        <f t="shared" si="135"/>
        <v>0</v>
      </c>
      <c r="O1878" s="9">
        <v>0</v>
      </c>
      <c r="P1878" s="11">
        <f t="shared" si="132"/>
        <v>0</v>
      </c>
      <c r="Q1878" s="11">
        <f t="shared" si="139"/>
        <v>3</v>
      </c>
      <c r="R1878" s="11">
        <f t="shared" si="136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33"/>
        <v>317</v>
      </c>
      <c r="F1879" s="4">
        <f t="shared" si="134"/>
        <v>27</v>
      </c>
      <c r="G1879" s="4">
        <f t="shared" si="137"/>
        <v>11</v>
      </c>
      <c r="H1879" s="4">
        <f t="shared" si="140"/>
        <v>0</v>
      </c>
      <c r="I1879" s="2">
        <f t="shared" si="138"/>
        <v>0</v>
      </c>
      <c r="M1879" s="3">
        <v>3</v>
      </c>
      <c r="N1879" s="11">
        <f t="shared" si="135"/>
        <v>1</v>
      </c>
      <c r="O1879" s="9">
        <v>0</v>
      </c>
      <c r="P1879" s="11">
        <f t="shared" si="132"/>
        <v>0</v>
      </c>
      <c r="Q1879" s="11">
        <f t="shared" si="139"/>
        <v>8</v>
      </c>
      <c r="R1879" s="11">
        <f t="shared" si="136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33"/>
        <v>70</v>
      </c>
      <c r="F1880" s="4">
        <f t="shared" si="134"/>
        <v>2</v>
      </c>
      <c r="G1880" s="4">
        <f t="shared" si="137"/>
        <v>0</v>
      </c>
      <c r="H1880" s="4">
        <f t="shared" si="140"/>
        <v>0</v>
      </c>
      <c r="I1880" s="2">
        <f t="shared" si="138"/>
        <v>0</v>
      </c>
      <c r="M1880" s="3">
        <v>0</v>
      </c>
      <c r="N1880" s="11">
        <f t="shared" si="135"/>
        <v>0</v>
      </c>
      <c r="O1880" s="9">
        <v>0</v>
      </c>
      <c r="P1880" s="11">
        <f t="shared" si="132"/>
        <v>0</v>
      </c>
      <c r="Q1880" s="11">
        <f t="shared" si="139"/>
        <v>0</v>
      </c>
      <c r="R1880" s="11">
        <f t="shared" si="136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33"/>
        <v>795</v>
      </c>
      <c r="F1881" s="4">
        <f t="shared" si="134"/>
        <v>69</v>
      </c>
      <c r="G1881" s="4">
        <f t="shared" si="137"/>
        <v>42</v>
      </c>
      <c r="H1881" s="4">
        <f t="shared" si="140"/>
        <v>2</v>
      </c>
      <c r="I1881" s="2">
        <f t="shared" si="138"/>
        <v>0.05</v>
      </c>
      <c r="M1881" s="3">
        <v>6</v>
      </c>
      <c r="N1881" s="11">
        <f t="shared" si="135"/>
        <v>0</v>
      </c>
      <c r="O1881" s="9">
        <v>0</v>
      </c>
      <c r="P1881" s="11">
        <f t="shared" si="132"/>
        <v>0</v>
      </c>
      <c r="Q1881" s="11">
        <f t="shared" si="139"/>
        <v>36</v>
      </c>
      <c r="R1881" s="11">
        <f t="shared" si="136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33"/>
        <v>8771</v>
      </c>
      <c r="F1882" s="4">
        <f t="shared" si="134"/>
        <v>270</v>
      </c>
      <c r="G1882" s="4">
        <f t="shared" si="137"/>
        <v>1178</v>
      </c>
      <c r="H1882" s="4">
        <f t="shared" si="140"/>
        <v>67</v>
      </c>
      <c r="I1882" s="2">
        <f t="shared" si="138"/>
        <v>6.0306030603060307E-2</v>
      </c>
      <c r="M1882" s="3">
        <v>279</v>
      </c>
      <c r="N1882" s="11">
        <f t="shared" si="135"/>
        <v>28</v>
      </c>
      <c r="O1882" s="9">
        <v>13</v>
      </c>
      <c r="P1882" s="11">
        <f t="shared" si="132"/>
        <v>0</v>
      </c>
      <c r="Q1882" s="11">
        <f t="shared" si="139"/>
        <v>886</v>
      </c>
      <c r="R1882" s="11">
        <f t="shared" si="136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33"/>
        <v>76</v>
      </c>
      <c r="F1883" s="4">
        <f t="shared" si="134"/>
        <v>5</v>
      </c>
      <c r="G1883" s="4">
        <f t="shared" si="137"/>
        <v>2</v>
      </c>
      <c r="H1883" s="4">
        <f t="shared" si="140"/>
        <v>1</v>
      </c>
      <c r="I1883" s="2">
        <f t="shared" si="138"/>
        <v>1</v>
      </c>
      <c r="M1883" s="3">
        <v>0</v>
      </c>
      <c r="N1883" s="11">
        <f t="shared" si="135"/>
        <v>0</v>
      </c>
      <c r="O1883" s="9">
        <v>0</v>
      </c>
      <c r="P1883" s="11">
        <f t="shared" si="132"/>
        <v>0</v>
      </c>
      <c r="Q1883" s="11">
        <f t="shared" si="139"/>
        <v>2</v>
      </c>
      <c r="R1883" s="11">
        <f t="shared" si="136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33"/>
        <v>223</v>
      </c>
      <c r="F1884" s="4">
        <f t="shared" si="134"/>
        <v>16</v>
      </c>
      <c r="G1884" s="4">
        <f t="shared" si="137"/>
        <v>9</v>
      </c>
      <c r="H1884" s="4">
        <f t="shared" si="140"/>
        <v>0</v>
      </c>
      <c r="I1884" s="2">
        <f t="shared" si="138"/>
        <v>0</v>
      </c>
      <c r="M1884" s="3">
        <v>1</v>
      </c>
      <c r="N1884" s="11">
        <f t="shared" si="135"/>
        <v>0</v>
      </c>
      <c r="O1884" s="9">
        <v>0</v>
      </c>
      <c r="P1884" s="11">
        <f t="shared" ref="P1884:P1947" si="141">O1884-SUMIFS(O:O,B:B,B1884,A:A,A1884-1)</f>
        <v>0</v>
      </c>
      <c r="Q1884" s="11">
        <f t="shared" si="139"/>
        <v>8</v>
      </c>
      <c r="R1884" s="11">
        <f t="shared" si="136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33"/>
        <v>312</v>
      </c>
      <c r="F1885" s="4">
        <f t="shared" si="134"/>
        <v>4</v>
      </c>
      <c r="G1885" s="4">
        <f t="shared" si="137"/>
        <v>30</v>
      </c>
      <c r="H1885" s="4">
        <f t="shared" si="140"/>
        <v>0</v>
      </c>
      <c r="I1885" s="2">
        <f t="shared" si="138"/>
        <v>0</v>
      </c>
      <c r="M1885" s="3">
        <v>11</v>
      </c>
      <c r="N1885" s="11">
        <f t="shared" si="135"/>
        <v>0</v>
      </c>
      <c r="O1885" s="9">
        <v>0</v>
      </c>
      <c r="P1885" s="11">
        <f t="shared" si="141"/>
        <v>0</v>
      </c>
      <c r="Q1885" s="11">
        <f t="shared" si="139"/>
        <v>19</v>
      </c>
      <c r="R1885" s="11">
        <f t="shared" si="136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33"/>
        <v>251</v>
      </c>
      <c r="F1886" s="4">
        <f t="shared" si="134"/>
        <v>21</v>
      </c>
      <c r="G1886" s="4">
        <f t="shared" si="137"/>
        <v>19</v>
      </c>
      <c r="H1886" s="4">
        <f t="shared" si="140"/>
        <v>1</v>
      </c>
      <c r="I1886" s="2">
        <f t="shared" si="138"/>
        <v>5.5555555555555552E-2</v>
      </c>
      <c r="M1886" s="3">
        <v>4</v>
      </c>
      <c r="N1886" s="11">
        <f t="shared" si="135"/>
        <v>1</v>
      </c>
      <c r="O1886" s="9">
        <v>0</v>
      </c>
      <c r="P1886" s="11">
        <f t="shared" si="141"/>
        <v>0</v>
      </c>
      <c r="Q1886" s="11">
        <f t="shared" si="139"/>
        <v>15</v>
      </c>
      <c r="R1886" s="11">
        <f t="shared" si="136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33"/>
        <v>354</v>
      </c>
      <c r="F1887" s="4">
        <f t="shared" si="134"/>
        <v>38</v>
      </c>
      <c r="G1887" s="4">
        <f t="shared" si="137"/>
        <v>32</v>
      </c>
      <c r="H1887" s="4">
        <f t="shared" si="140"/>
        <v>2</v>
      </c>
      <c r="I1887" s="2">
        <f t="shared" si="138"/>
        <v>6.6666666666666666E-2</v>
      </c>
      <c r="M1887" s="3">
        <v>8</v>
      </c>
      <c r="N1887" s="11">
        <f t="shared" si="135"/>
        <v>1</v>
      </c>
      <c r="O1887" s="9">
        <v>0</v>
      </c>
      <c r="P1887" s="11">
        <f t="shared" si="141"/>
        <v>0</v>
      </c>
      <c r="Q1887" s="11">
        <f t="shared" si="139"/>
        <v>24</v>
      </c>
      <c r="R1887" s="11">
        <f t="shared" si="136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33"/>
        <v>119</v>
      </c>
      <c r="F1888" s="4">
        <f t="shared" si="134"/>
        <v>6</v>
      </c>
      <c r="G1888" s="4">
        <f t="shared" si="137"/>
        <v>2</v>
      </c>
      <c r="H1888" s="4">
        <f t="shared" si="140"/>
        <v>0</v>
      </c>
      <c r="I1888" s="2">
        <f t="shared" si="138"/>
        <v>0</v>
      </c>
      <c r="M1888" s="3">
        <v>0</v>
      </c>
      <c r="N1888" s="11">
        <f t="shared" si="135"/>
        <v>0</v>
      </c>
      <c r="O1888" s="9">
        <v>0</v>
      </c>
      <c r="P1888" s="11">
        <f t="shared" si="141"/>
        <v>0</v>
      </c>
      <c r="Q1888" s="11">
        <f t="shared" si="139"/>
        <v>2</v>
      </c>
      <c r="R1888" s="11">
        <f t="shared" si="136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33"/>
        <v>233</v>
      </c>
      <c r="F1889" s="4">
        <f t="shared" si="134"/>
        <v>28</v>
      </c>
      <c r="G1889" s="4">
        <f t="shared" si="137"/>
        <v>22</v>
      </c>
      <c r="H1889" s="4">
        <f t="shared" si="140"/>
        <v>0</v>
      </c>
      <c r="I1889" s="2">
        <f t="shared" si="138"/>
        <v>0</v>
      </c>
      <c r="M1889" s="3">
        <v>17</v>
      </c>
      <c r="N1889" s="11">
        <f t="shared" si="135"/>
        <v>1</v>
      </c>
      <c r="O1889" s="9">
        <v>1</v>
      </c>
      <c r="P1889" s="11">
        <f t="shared" si="141"/>
        <v>0</v>
      </c>
      <c r="Q1889" s="11">
        <f t="shared" si="139"/>
        <v>4</v>
      </c>
      <c r="R1889" s="11">
        <f t="shared" si="136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33"/>
        <v>334</v>
      </c>
      <c r="F1890" s="4">
        <f t="shared" si="134"/>
        <v>21</v>
      </c>
      <c r="G1890" s="4">
        <f t="shared" si="137"/>
        <v>20</v>
      </c>
      <c r="H1890" s="4">
        <f t="shared" si="140"/>
        <v>1</v>
      </c>
      <c r="I1890" s="2">
        <f t="shared" si="138"/>
        <v>5.2631578947368418E-2</v>
      </c>
      <c r="M1890" s="3">
        <v>6</v>
      </c>
      <c r="N1890" s="11">
        <f t="shared" si="135"/>
        <v>0</v>
      </c>
      <c r="O1890" s="9">
        <v>0</v>
      </c>
      <c r="P1890" s="11">
        <f t="shared" si="141"/>
        <v>0</v>
      </c>
      <c r="Q1890" s="11">
        <f t="shared" si="139"/>
        <v>14</v>
      </c>
      <c r="R1890" s="11">
        <f t="shared" si="136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33"/>
        <v>142</v>
      </c>
      <c r="F1891" s="4">
        <f t="shared" si="134"/>
        <v>6</v>
      </c>
      <c r="G1891" s="4">
        <f t="shared" si="137"/>
        <v>3</v>
      </c>
      <c r="H1891" s="4">
        <f t="shared" si="140"/>
        <v>0</v>
      </c>
      <c r="I1891" s="2">
        <f t="shared" si="138"/>
        <v>0</v>
      </c>
      <c r="M1891" s="3">
        <v>0</v>
      </c>
      <c r="N1891" s="11">
        <f t="shared" si="135"/>
        <v>0</v>
      </c>
      <c r="O1891" s="9">
        <v>0</v>
      </c>
      <c r="P1891" s="11">
        <f t="shared" si="141"/>
        <v>0</v>
      </c>
      <c r="Q1891" s="11">
        <f t="shared" si="139"/>
        <v>3</v>
      </c>
      <c r="R1891" s="11">
        <f t="shared" si="136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33"/>
        <v>84</v>
      </c>
      <c r="F1892" s="4">
        <f t="shared" si="134"/>
        <v>7</v>
      </c>
      <c r="G1892" s="4">
        <f t="shared" si="137"/>
        <v>4</v>
      </c>
      <c r="H1892" s="4">
        <f t="shared" si="140"/>
        <v>0</v>
      </c>
      <c r="I1892" s="2">
        <f t="shared" si="138"/>
        <v>0</v>
      </c>
      <c r="M1892" s="3">
        <v>4</v>
      </c>
      <c r="N1892" s="11">
        <f t="shared" si="135"/>
        <v>1</v>
      </c>
      <c r="O1892" s="9">
        <v>0</v>
      </c>
      <c r="P1892" s="11">
        <f t="shared" si="141"/>
        <v>0</v>
      </c>
      <c r="Q1892" s="11">
        <f t="shared" si="139"/>
        <v>0</v>
      </c>
      <c r="R1892" s="11">
        <f t="shared" si="136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142">SUM(C1893:D1893)</f>
        <v>239</v>
      </c>
      <c r="F1893" s="4">
        <f t="shared" si="134"/>
        <v>25</v>
      </c>
      <c r="G1893" s="4">
        <f t="shared" si="137"/>
        <v>26</v>
      </c>
      <c r="H1893" s="4">
        <f t="shared" si="140"/>
        <v>0</v>
      </c>
      <c r="I1893" s="2">
        <f t="shared" si="138"/>
        <v>0</v>
      </c>
      <c r="M1893" s="3">
        <v>18</v>
      </c>
      <c r="N1893" s="11">
        <f t="shared" si="135"/>
        <v>0</v>
      </c>
      <c r="O1893" s="9">
        <v>1</v>
      </c>
      <c r="P1893" s="11">
        <f t="shared" si="141"/>
        <v>0</v>
      </c>
      <c r="Q1893" s="11">
        <f t="shared" si="139"/>
        <v>7</v>
      </c>
      <c r="R1893" s="11">
        <f t="shared" si="136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42"/>
        <v>192</v>
      </c>
      <c r="F1894" s="4">
        <f t="shared" ref="F1894:F1957" si="143">E1894-SUMIFS(E:E,A:A,A1894-1,B:B,B1894)</f>
        <v>54</v>
      </c>
      <c r="G1894" s="4">
        <f t="shared" si="137"/>
        <v>23</v>
      </c>
      <c r="H1894" s="4">
        <f t="shared" si="140"/>
        <v>2</v>
      </c>
      <c r="I1894" s="2">
        <f t="shared" si="138"/>
        <v>9.5238095238095233E-2</v>
      </c>
      <c r="M1894" s="3">
        <v>14</v>
      </c>
      <c r="N1894" s="11">
        <f t="shared" ref="N1894:N1957" si="144">M1894-SUMIFS(M:M,B:B,B1894,A:A,A1894-1)</f>
        <v>3</v>
      </c>
      <c r="O1894" s="9">
        <v>0</v>
      </c>
      <c r="P1894" s="11">
        <f t="shared" si="141"/>
        <v>0</v>
      </c>
      <c r="Q1894" s="11">
        <f t="shared" si="139"/>
        <v>9</v>
      </c>
      <c r="R1894" s="11">
        <f t="shared" ref="R1894:R1957" si="145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42"/>
        <v>219</v>
      </c>
      <c r="F1895" s="4">
        <f t="shared" si="143"/>
        <v>5</v>
      </c>
      <c r="G1895" s="4">
        <f t="shared" si="137"/>
        <v>5</v>
      </c>
      <c r="H1895" s="4">
        <f t="shared" si="140"/>
        <v>1</v>
      </c>
      <c r="I1895" s="2">
        <f t="shared" si="138"/>
        <v>0.25</v>
      </c>
      <c r="M1895" s="3">
        <v>3</v>
      </c>
      <c r="N1895" s="11">
        <f t="shared" si="144"/>
        <v>0</v>
      </c>
      <c r="O1895" s="9">
        <v>1</v>
      </c>
      <c r="P1895" s="11">
        <f t="shared" si="141"/>
        <v>0</v>
      </c>
      <c r="Q1895" s="11">
        <f t="shared" si="139"/>
        <v>1</v>
      </c>
      <c r="R1895" s="11">
        <f t="shared" si="145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42"/>
        <v>1354</v>
      </c>
      <c r="F1896" s="4">
        <f t="shared" si="143"/>
        <v>36</v>
      </c>
      <c r="G1896" s="4">
        <f t="shared" si="137"/>
        <v>107</v>
      </c>
      <c r="H1896" s="4">
        <f t="shared" si="140"/>
        <v>2</v>
      </c>
      <c r="I1896" s="2">
        <f t="shared" si="138"/>
        <v>1.9047619047619049E-2</v>
      </c>
      <c r="M1896" s="3">
        <v>43</v>
      </c>
      <c r="N1896" s="11">
        <f t="shared" si="144"/>
        <v>3</v>
      </c>
      <c r="O1896" s="9">
        <v>10</v>
      </c>
      <c r="P1896" s="11">
        <f t="shared" si="141"/>
        <v>0</v>
      </c>
      <c r="Q1896" s="11">
        <f t="shared" si="139"/>
        <v>54</v>
      </c>
      <c r="R1896" s="11">
        <f t="shared" si="145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42"/>
        <v>17</v>
      </c>
      <c r="F1897" s="4">
        <f t="shared" si="143"/>
        <v>0</v>
      </c>
      <c r="G1897" s="4">
        <f t="shared" si="137"/>
        <v>0</v>
      </c>
      <c r="H1897" s="4">
        <f t="shared" si="140"/>
        <v>0</v>
      </c>
      <c r="I1897" s="2">
        <f t="shared" si="138"/>
        <v>0</v>
      </c>
      <c r="M1897" s="3">
        <v>0</v>
      </c>
      <c r="N1897" s="11">
        <f t="shared" si="144"/>
        <v>0</v>
      </c>
      <c r="O1897" s="9">
        <v>0</v>
      </c>
      <c r="P1897" s="11">
        <f t="shared" si="141"/>
        <v>0</v>
      </c>
      <c r="Q1897" s="11">
        <f t="shared" si="139"/>
        <v>0</v>
      </c>
      <c r="R1897" s="11">
        <f t="shared" si="145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42"/>
        <v>143</v>
      </c>
      <c r="F1898" s="4">
        <f t="shared" si="143"/>
        <v>12</v>
      </c>
      <c r="G1898" s="4">
        <f t="shared" si="137"/>
        <v>7</v>
      </c>
      <c r="H1898" s="4">
        <f t="shared" si="140"/>
        <v>0</v>
      </c>
      <c r="I1898" s="2">
        <f t="shared" si="138"/>
        <v>0</v>
      </c>
      <c r="M1898" s="3">
        <v>1</v>
      </c>
      <c r="N1898" s="11">
        <f t="shared" si="144"/>
        <v>0</v>
      </c>
      <c r="O1898" s="9">
        <v>0</v>
      </c>
      <c r="P1898" s="11">
        <f t="shared" si="141"/>
        <v>0</v>
      </c>
      <c r="Q1898" s="11">
        <f t="shared" si="139"/>
        <v>6</v>
      </c>
      <c r="R1898" s="11">
        <f t="shared" si="145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42"/>
        <v>234</v>
      </c>
      <c r="F1899" s="4">
        <f t="shared" si="143"/>
        <v>10</v>
      </c>
      <c r="G1899" s="4">
        <f t="shared" si="137"/>
        <v>2</v>
      </c>
      <c r="H1899" s="4">
        <f t="shared" si="140"/>
        <v>0</v>
      </c>
      <c r="I1899" s="2">
        <f t="shared" si="138"/>
        <v>0</v>
      </c>
      <c r="M1899" s="3">
        <v>1</v>
      </c>
      <c r="N1899" s="11">
        <f t="shared" si="144"/>
        <v>0</v>
      </c>
      <c r="O1899" s="9">
        <v>0</v>
      </c>
      <c r="P1899" s="11">
        <f t="shared" si="141"/>
        <v>0</v>
      </c>
      <c r="Q1899" s="11">
        <f t="shared" si="139"/>
        <v>1</v>
      </c>
      <c r="R1899" s="11">
        <f t="shared" si="145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42"/>
        <v>216</v>
      </c>
      <c r="F1900" s="4">
        <f t="shared" si="143"/>
        <v>37</v>
      </c>
      <c r="G1900" s="4">
        <f t="shared" si="137"/>
        <v>23</v>
      </c>
      <c r="H1900" s="4">
        <f t="shared" si="140"/>
        <v>1</v>
      </c>
      <c r="I1900" s="2">
        <f t="shared" si="138"/>
        <v>4.5454545454545456E-2</v>
      </c>
      <c r="M1900" s="3">
        <v>6</v>
      </c>
      <c r="N1900" s="11">
        <f t="shared" si="144"/>
        <v>0</v>
      </c>
      <c r="O1900" s="9">
        <v>2</v>
      </c>
      <c r="P1900" s="11">
        <f t="shared" si="141"/>
        <v>0</v>
      </c>
      <c r="Q1900" s="11">
        <f t="shared" si="139"/>
        <v>15</v>
      </c>
      <c r="R1900" s="11">
        <f t="shared" si="145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42"/>
        <v>115</v>
      </c>
      <c r="F1901" s="4">
        <f t="shared" si="143"/>
        <v>8</v>
      </c>
      <c r="G1901" s="4">
        <f t="shared" si="137"/>
        <v>13</v>
      </c>
      <c r="H1901" s="4">
        <f t="shared" si="140"/>
        <v>0</v>
      </c>
      <c r="I1901" s="2">
        <f t="shared" si="138"/>
        <v>0</v>
      </c>
      <c r="M1901" s="3">
        <v>3</v>
      </c>
      <c r="N1901" s="11">
        <f t="shared" si="144"/>
        <v>0</v>
      </c>
      <c r="O1901" s="9">
        <v>1</v>
      </c>
      <c r="P1901" s="11">
        <f t="shared" si="141"/>
        <v>0</v>
      </c>
      <c r="Q1901" s="11">
        <f t="shared" si="139"/>
        <v>9</v>
      </c>
      <c r="R1901" s="11">
        <f t="shared" si="145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42"/>
        <v>183</v>
      </c>
      <c r="F1902" s="4">
        <f t="shared" si="143"/>
        <v>14</v>
      </c>
      <c r="G1902" s="4">
        <f t="shared" si="137"/>
        <v>2</v>
      </c>
      <c r="H1902" s="4">
        <f t="shared" si="140"/>
        <v>0</v>
      </c>
      <c r="I1902" s="2">
        <f t="shared" si="138"/>
        <v>0</v>
      </c>
      <c r="M1902" s="3">
        <v>1</v>
      </c>
      <c r="N1902" s="11">
        <f t="shared" si="144"/>
        <v>0</v>
      </c>
      <c r="O1902" s="9">
        <v>0</v>
      </c>
      <c r="P1902" s="11">
        <f t="shared" si="141"/>
        <v>0</v>
      </c>
      <c r="Q1902" s="11">
        <f t="shared" si="139"/>
        <v>1</v>
      </c>
      <c r="R1902" s="11">
        <f t="shared" si="145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42"/>
        <v>169</v>
      </c>
      <c r="F1903" s="4">
        <f t="shared" si="143"/>
        <v>9</v>
      </c>
      <c r="G1903" s="4">
        <f t="shared" si="137"/>
        <v>6</v>
      </c>
      <c r="H1903" s="4">
        <f t="shared" si="140"/>
        <v>0</v>
      </c>
      <c r="I1903" s="2">
        <f t="shared" si="138"/>
        <v>0</v>
      </c>
      <c r="M1903" s="3">
        <v>2</v>
      </c>
      <c r="N1903" s="11">
        <f t="shared" si="144"/>
        <v>0</v>
      </c>
      <c r="O1903" s="9">
        <v>0</v>
      </c>
      <c r="P1903" s="11">
        <f t="shared" si="141"/>
        <v>0</v>
      </c>
      <c r="Q1903" s="11">
        <f t="shared" si="139"/>
        <v>4</v>
      </c>
      <c r="R1903" s="11">
        <f t="shared" si="145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42"/>
        <v>112</v>
      </c>
      <c r="F1904" s="4">
        <f t="shared" si="143"/>
        <v>4</v>
      </c>
      <c r="G1904" s="4">
        <f t="shared" si="137"/>
        <v>2</v>
      </c>
      <c r="H1904" s="4">
        <f t="shared" si="140"/>
        <v>0</v>
      </c>
      <c r="I1904" s="2">
        <f t="shared" si="138"/>
        <v>0</v>
      </c>
      <c r="M1904" s="3">
        <v>1</v>
      </c>
      <c r="N1904" s="11">
        <f t="shared" si="144"/>
        <v>0</v>
      </c>
      <c r="O1904" s="9">
        <v>0</v>
      </c>
      <c r="P1904" s="11">
        <f t="shared" si="141"/>
        <v>0</v>
      </c>
      <c r="Q1904" s="11">
        <f t="shared" si="139"/>
        <v>1</v>
      </c>
      <c r="R1904" s="11">
        <f t="shared" si="145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42"/>
        <v>109</v>
      </c>
      <c r="F1905" s="4">
        <f t="shared" si="143"/>
        <v>3</v>
      </c>
      <c r="G1905" s="4">
        <f t="shared" si="137"/>
        <v>3</v>
      </c>
      <c r="H1905" s="4">
        <f t="shared" si="140"/>
        <v>0</v>
      </c>
      <c r="I1905" s="2">
        <f t="shared" si="138"/>
        <v>0</v>
      </c>
      <c r="M1905" s="3">
        <v>1</v>
      </c>
      <c r="N1905" s="11">
        <f t="shared" si="144"/>
        <v>0</v>
      </c>
      <c r="O1905" s="9">
        <v>0</v>
      </c>
      <c r="P1905" s="11">
        <f t="shared" si="141"/>
        <v>0</v>
      </c>
      <c r="Q1905" s="11">
        <f t="shared" si="139"/>
        <v>2</v>
      </c>
      <c r="R1905" s="11">
        <f t="shared" si="145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42"/>
        <v>100</v>
      </c>
      <c r="F1906" s="4">
        <f t="shared" si="143"/>
        <v>11</v>
      </c>
      <c r="G1906" s="4">
        <f t="shared" si="137"/>
        <v>4</v>
      </c>
      <c r="H1906" s="4">
        <f t="shared" si="140"/>
        <v>0</v>
      </c>
      <c r="I1906" s="2">
        <f t="shared" si="138"/>
        <v>0</v>
      </c>
      <c r="M1906" s="3">
        <v>2</v>
      </c>
      <c r="N1906" s="11">
        <f t="shared" si="144"/>
        <v>0</v>
      </c>
      <c r="O1906" s="9">
        <v>0</v>
      </c>
      <c r="P1906" s="11">
        <f t="shared" si="141"/>
        <v>0</v>
      </c>
      <c r="Q1906" s="11">
        <f t="shared" si="139"/>
        <v>2</v>
      </c>
      <c r="R1906" s="11">
        <f t="shared" si="145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42"/>
        <v>118</v>
      </c>
      <c r="F1907" s="4">
        <f t="shared" si="143"/>
        <v>5</v>
      </c>
      <c r="G1907" s="4">
        <f t="shared" si="137"/>
        <v>5</v>
      </c>
      <c r="H1907" s="4">
        <f t="shared" si="140"/>
        <v>0</v>
      </c>
      <c r="I1907" s="2">
        <f t="shared" si="138"/>
        <v>0</v>
      </c>
      <c r="M1907" s="3">
        <v>1</v>
      </c>
      <c r="N1907" s="11">
        <f t="shared" si="144"/>
        <v>0</v>
      </c>
      <c r="O1907" s="9">
        <v>0</v>
      </c>
      <c r="P1907" s="11">
        <f t="shared" si="141"/>
        <v>0</v>
      </c>
      <c r="Q1907" s="11">
        <f t="shared" si="139"/>
        <v>4</v>
      </c>
      <c r="R1907" s="11">
        <f t="shared" si="145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42"/>
        <v>205</v>
      </c>
      <c r="F1908" s="4">
        <f t="shared" si="143"/>
        <v>12</v>
      </c>
      <c r="G1908" s="4">
        <f t="shared" si="137"/>
        <v>15</v>
      </c>
      <c r="H1908" s="4">
        <f t="shared" si="140"/>
        <v>1</v>
      </c>
      <c r="I1908" s="2">
        <f t="shared" si="138"/>
        <v>7.1428571428571425E-2</v>
      </c>
      <c r="M1908" s="3">
        <v>8</v>
      </c>
      <c r="N1908" s="11">
        <f t="shared" si="144"/>
        <v>1</v>
      </c>
      <c r="O1908" s="9">
        <v>0</v>
      </c>
      <c r="P1908" s="11">
        <f t="shared" si="141"/>
        <v>0</v>
      </c>
      <c r="Q1908" s="11">
        <f t="shared" si="139"/>
        <v>7</v>
      </c>
      <c r="R1908" s="11">
        <f t="shared" si="145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42"/>
        <v>29</v>
      </c>
      <c r="F1909" s="4">
        <f t="shared" si="143"/>
        <v>3</v>
      </c>
      <c r="G1909" s="4">
        <f t="shared" si="137"/>
        <v>2</v>
      </c>
      <c r="H1909" s="4">
        <f t="shared" si="140"/>
        <v>0</v>
      </c>
      <c r="I1909" s="2">
        <f t="shared" si="138"/>
        <v>0</v>
      </c>
      <c r="M1909" s="3">
        <v>0</v>
      </c>
      <c r="N1909" s="11">
        <f t="shared" si="144"/>
        <v>0</v>
      </c>
      <c r="O1909" s="9">
        <v>0</v>
      </c>
      <c r="P1909" s="11">
        <f t="shared" si="141"/>
        <v>0</v>
      </c>
      <c r="Q1909" s="11">
        <f t="shared" si="139"/>
        <v>2</v>
      </c>
      <c r="R1909" s="11">
        <f t="shared" si="145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42"/>
        <v>2365</v>
      </c>
      <c r="F1910" s="4">
        <f t="shared" si="143"/>
        <v>67</v>
      </c>
      <c r="G1910" s="4">
        <f t="shared" si="137"/>
        <v>169</v>
      </c>
      <c r="H1910" s="4">
        <f t="shared" si="140"/>
        <v>0</v>
      </c>
      <c r="I1910" s="2">
        <f t="shared" si="138"/>
        <v>0</v>
      </c>
      <c r="M1910" s="3">
        <v>129</v>
      </c>
      <c r="N1910" s="11">
        <f t="shared" si="144"/>
        <v>4</v>
      </c>
      <c r="O1910" s="9">
        <v>4</v>
      </c>
      <c r="P1910" s="11">
        <f t="shared" si="141"/>
        <v>0</v>
      </c>
      <c r="Q1910" s="11">
        <f t="shared" si="139"/>
        <v>36</v>
      </c>
      <c r="R1910" s="11">
        <f t="shared" si="145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42"/>
        <v>32</v>
      </c>
      <c r="F1911" s="4">
        <f t="shared" si="143"/>
        <v>8</v>
      </c>
      <c r="G1911" s="4">
        <f t="shared" si="137"/>
        <v>0</v>
      </c>
      <c r="H1911" s="4">
        <f t="shared" si="140"/>
        <v>0</v>
      </c>
      <c r="I1911" s="2">
        <f t="shared" si="138"/>
        <v>0</v>
      </c>
      <c r="M1911" s="3">
        <v>0</v>
      </c>
      <c r="N1911" s="11">
        <f t="shared" si="144"/>
        <v>0</v>
      </c>
      <c r="O1911" s="9">
        <v>0</v>
      </c>
      <c r="P1911" s="11">
        <f t="shared" si="141"/>
        <v>0</v>
      </c>
      <c r="Q1911" s="11">
        <f t="shared" si="139"/>
        <v>0</v>
      </c>
      <c r="R1911" s="11">
        <f t="shared" si="145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42"/>
        <v>137</v>
      </c>
      <c r="F1912" s="4">
        <f t="shared" si="143"/>
        <v>10</v>
      </c>
      <c r="G1912" s="4">
        <f t="shared" si="137"/>
        <v>8</v>
      </c>
      <c r="H1912" s="4">
        <f t="shared" si="140"/>
        <v>0</v>
      </c>
      <c r="I1912" s="2">
        <f t="shared" si="138"/>
        <v>0</v>
      </c>
      <c r="M1912" s="3">
        <v>1</v>
      </c>
      <c r="N1912" s="11">
        <f t="shared" si="144"/>
        <v>0</v>
      </c>
      <c r="O1912" s="9">
        <v>0</v>
      </c>
      <c r="P1912" s="11">
        <f t="shared" si="141"/>
        <v>0</v>
      </c>
      <c r="Q1912" s="11">
        <f t="shared" si="139"/>
        <v>7</v>
      </c>
      <c r="R1912" s="11">
        <f t="shared" si="145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42"/>
        <v>301</v>
      </c>
      <c r="F1913" s="4">
        <f t="shared" si="143"/>
        <v>19</v>
      </c>
      <c r="G1913" s="4">
        <f t="shared" si="137"/>
        <v>12</v>
      </c>
      <c r="H1913" s="4">
        <f t="shared" si="140"/>
        <v>0</v>
      </c>
      <c r="I1913" s="2">
        <f t="shared" si="138"/>
        <v>0</v>
      </c>
      <c r="M1913" s="3">
        <v>5</v>
      </c>
      <c r="N1913" s="11">
        <f t="shared" si="144"/>
        <v>1</v>
      </c>
      <c r="O1913" s="9">
        <v>0</v>
      </c>
      <c r="P1913" s="11">
        <f t="shared" si="141"/>
        <v>0</v>
      </c>
      <c r="Q1913" s="11">
        <f t="shared" si="139"/>
        <v>7</v>
      </c>
      <c r="R1913" s="11">
        <f t="shared" si="145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42"/>
        <v>34</v>
      </c>
      <c r="F1914" s="4">
        <f t="shared" si="143"/>
        <v>0</v>
      </c>
      <c r="G1914" s="4">
        <f t="shared" ref="G1914:G1977" si="146">C1914</f>
        <v>2</v>
      </c>
      <c r="H1914" s="4">
        <f t="shared" si="140"/>
        <v>0</v>
      </c>
      <c r="I1914" s="2">
        <f t="shared" si="138"/>
        <v>0</v>
      </c>
      <c r="M1914" s="3">
        <v>1</v>
      </c>
      <c r="N1914" s="11">
        <f t="shared" si="144"/>
        <v>0</v>
      </c>
      <c r="O1914" s="9">
        <v>0</v>
      </c>
      <c r="P1914" s="11">
        <f t="shared" si="141"/>
        <v>0</v>
      </c>
      <c r="Q1914" s="11">
        <f t="shared" si="139"/>
        <v>1</v>
      </c>
      <c r="R1914" s="11">
        <f t="shared" si="145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42"/>
        <v>99</v>
      </c>
      <c r="F1915" s="4">
        <f t="shared" si="143"/>
        <v>3</v>
      </c>
      <c r="G1915" s="4">
        <f t="shared" si="146"/>
        <v>8</v>
      </c>
      <c r="H1915" s="4">
        <f t="shared" si="140"/>
        <v>0</v>
      </c>
      <c r="I1915" s="2">
        <f t="shared" si="138"/>
        <v>0</v>
      </c>
      <c r="M1915" s="3">
        <v>2</v>
      </c>
      <c r="N1915" s="11">
        <f t="shared" si="144"/>
        <v>0</v>
      </c>
      <c r="O1915" s="9">
        <v>0</v>
      </c>
      <c r="P1915" s="11">
        <f t="shared" si="141"/>
        <v>0</v>
      </c>
      <c r="Q1915" s="11">
        <f t="shared" si="139"/>
        <v>6</v>
      </c>
      <c r="R1915" s="11">
        <f t="shared" si="145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42"/>
        <v>253</v>
      </c>
      <c r="F1916" s="4">
        <f t="shared" si="143"/>
        <v>6</v>
      </c>
      <c r="G1916" s="4">
        <f t="shared" si="146"/>
        <v>16</v>
      </c>
      <c r="H1916" s="4">
        <f t="shared" si="140"/>
        <v>0</v>
      </c>
      <c r="I1916" s="2">
        <f t="shared" si="138"/>
        <v>0</v>
      </c>
      <c r="M1916" s="3">
        <v>11</v>
      </c>
      <c r="N1916" s="11">
        <f t="shared" si="144"/>
        <v>0</v>
      </c>
      <c r="O1916" s="9">
        <v>0</v>
      </c>
      <c r="P1916" s="11">
        <f t="shared" si="141"/>
        <v>0</v>
      </c>
      <c r="Q1916" s="11">
        <f t="shared" si="139"/>
        <v>5</v>
      </c>
      <c r="R1916" s="11">
        <f t="shared" si="145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42"/>
        <v>377</v>
      </c>
      <c r="F1917" s="4">
        <f t="shared" si="143"/>
        <v>10</v>
      </c>
      <c r="G1917" s="4">
        <f t="shared" si="146"/>
        <v>24</v>
      </c>
      <c r="H1917" s="4">
        <f t="shared" si="140"/>
        <v>1</v>
      </c>
      <c r="I1917" s="2">
        <f t="shared" si="138"/>
        <v>4.3478260869565216E-2</v>
      </c>
      <c r="M1917" s="3">
        <v>6</v>
      </c>
      <c r="N1917" s="11">
        <f t="shared" si="144"/>
        <v>1</v>
      </c>
      <c r="O1917" s="9">
        <v>2</v>
      </c>
      <c r="P1917" s="11">
        <f t="shared" si="141"/>
        <v>0</v>
      </c>
      <c r="Q1917" s="11">
        <f t="shared" si="139"/>
        <v>16</v>
      </c>
      <c r="R1917" s="11">
        <f t="shared" si="145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42"/>
        <v>710</v>
      </c>
      <c r="F1918" s="4">
        <f t="shared" si="143"/>
        <v>60</v>
      </c>
      <c r="G1918" s="4">
        <f t="shared" si="146"/>
        <v>59</v>
      </c>
      <c r="H1918" s="4">
        <f t="shared" si="140"/>
        <v>3</v>
      </c>
      <c r="I1918" s="2">
        <f t="shared" si="138"/>
        <v>5.3571428571428568E-2</v>
      </c>
      <c r="M1918" s="3">
        <v>9</v>
      </c>
      <c r="N1918" s="11">
        <f t="shared" si="144"/>
        <v>1</v>
      </c>
      <c r="O1918" s="9">
        <v>0</v>
      </c>
      <c r="P1918" s="11">
        <f t="shared" si="141"/>
        <v>0</v>
      </c>
      <c r="Q1918" s="11">
        <f t="shared" si="139"/>
        <v>50</v>
      </c>
      <c r="R1918" s="11">
        <f t="shared" si="145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42"/>
        <v>155</v>
      </c>
      <c r="F1919" s="4">
        <f t="shared" si="143"/>
        <v>20</v>
      </c>
      <c r="G1919" s="4">
        <f t="shared" si="146"/>
        <v>25</v>
      </c>
      <c r="H1919" s="4">
        <f t="shared" si="140"/>
        <v>1</v>
      </c>
      <c r="I1919" s="2">
        <f t="shared" si="138"/>
        <v>4.1666666666666664E-2</v>
      </c>
      <c r="M1919" s="3">
        <v>13</v>
      </c>
      <c r="N1919" s="11">
        <f t="shared" si="144"/>
        <v>3</v>
      </c>
      <c r="O1919" s="9">
        <v>1</v>
      </c>
      <c r="P1919" s="11">
        <f t="shared" si="141"/>
        <v>0</v>
      </c>
      <c r="Q1919" s="11">
        <f t="shared" si="139"/>
        <v>11</v>
      </c>
      <c r="R1919" s="11">
        <f t="shared" si="145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42"/>
        <v>193</v>
      </c>
      <c r="F1920" s="4">
        <f t="shared" si="143"/>
        <v>8</v>
      </c>
      <c r="G1920" s="4">
        <f t="shared" si="146"/>
        <v>9</v>
      </c>
      <c r="H1920" s="4">
        <f t="shared" si="140"/>
        <v>0</v>
      </c>
      <c r="I1920" s="2">
        <f t="shared" si="138"/>
        <v>0</v>
      </c>
      <c r="M1920" s="3">
        <v>2</v>
      </c>
      <c r="N1920" s="11">
        <f t="shared" si="144"/>
        <v>0</v>
      </c>
      <c r="O1920" s="9">
        <v>1</v>
      </c>
      <c r="P1920" s="11">
        <f t="shared" si="141"/>
        <v>0</v>
      </c>
      <c r="Q1920" s="11">
        <f t="shared" si="139"/>
        <v>6</v>
      </c>
      <c r="R1920" s="11">
        <f t="shared" si="145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42"/>
        <v>649</v>
      </c>
      <c r="F1921" s="4">
        <f t="shared" si="143"/>
        <v>18</v>
      </c>
      <c r="G1921" s="4">
        <f t="shared" si="146"/>
        <v>32</v>
      </c>
      <c r="H1921" s="4">
        <f t="shared" si="140"/>
        <v>0</v>
      </c>
      <c r="I1921" s="2">
        <f t="shared" si="138"/>
        <v>0</v>
      </c>
      <c r="M1921" s="3">
        <v>16</v>
      </c>
      <c r="N1921" s="11">
        <f t="shared" si="144"/>
        <v>2</v>
      </c>
      <c r="O1921" s="9">
        <v>0</v>
      </c>
      <c r="P1921" s="11">
        <f t="shared" si="141"/>
        <v>0</v>
      </c>
      <c r="Q1921" s="11">
        <f t="shared" si="139"/>
        <v>16</v>
      </c>
      <c r="R1921" s="11">
        <f t="shared" si="145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42"/>
        <v>313</v>
      </c>
      <c r="F1922" s="4">
        <f t="shared" si="143"/>
        <v>13</v>
      </c>
      <c r="G1922" s="4">
        <f t="shared" si="146"/>
        <v>4</v>
      </c>
      <c r="H1922" s="4">
        <f t="shared" si="140"/>
        <v>0</v>
      </c>
      <c r="I1922" s="2">
        <f t="shared" si="138"/>
        <v>0</v>
      </c>
      <c r="M1922" s="3">
        <v>3</v>
      </c>
      <c r="N1922" s="11">
        <f t="shared" si="144"/>
        <v>0</v>
      </c>
      <c r="O1922" s="9">
        <v>0</v>
      </c>
      <c r="P1922" s="11">
        <f t="shared" si="141"/>
        <v>0</v>
      </c>
      <c r="Q1922" s="11">
        <f t="shared" si="139"/>
        <v>1</v>
      </c>
      <c r="R1922" s="11">
        <f t="shared" si="145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42"/>
        <v>120</v>
      </c>
      <c r="F1923" s="4">
        <f t="shared" si="143"/>
        <v>4</v>
      </c>
      <c r="G1923" s="4">
        <f t="shared" si="146"/>
        <v>9</v>
      </c>
      <c r="H1923" s="4">
        <f t="shared" si="140"/>
        <v>0</v>
      </c>
      <c r="I1923" s="2">
        <f t="shared" ref="I1923:I1986" si="147">IFERROR((G1923-SUMIFS(G:G,A:A,A1923-1,B:B,B1923))/SUMIFS(G:G,A:A,A1923-1,B:B,B1923),0)</f>
        <v>0</v>
      </c>
      <c r="M1923" s="3">
        <v>4</v>
      </c>
      <c r="N1923" s="11">
        <f t="shared" si="144"/>
        <v>0</v>
      </c>
      <c r="O1923" s="9">
        <v>0</v>
      </c>
      <c r="P1923" s="11">
        <f t="shared" si="141"/>
        <v>0</v>
      </c>
      <c r="Q1923" s="11">
        <f t="shared" si="139"/>
        <v>5</v>
      </c>
      <c r="R1923" s="11">
        <f t="shared" si="145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42"/>
        <v>77</v>
      </c>
      <c r="F1924" s="4">
        <f t="shared" si="143"/>
        <v>4</v>
      </c>
      <c r="G1924" s="4">
        <f t="shared" si="146"/>
        <v>3</v>
      </c>
      <c r="H1924" s="4">
        <f t="shared" si="140"/>
        <v>0</v>
      </c>
      <c r="I1924" s="2">
        <f t="shared" si="147"/>
        <v>0</v>
      </c>
      <c r="M1924" s="3">
        <v>2</v>
      </c>
      <c r="N1924" s="11">
        <f t="shared" si="144"/>
        <v>0</v>
      </c>
      <c r="O1924" s="9">
        <v>0</v>
      </c>
      <c r="P1924" s="11">
        <f t="shared" si="141"/>
        <v>0</v>
      </c>
      <c r="Q1924" s="11">
        <f t="shared" ref="Q1924:Q1987" si="148">G1924-O1924-M1924</f>
        <v>1</v>
      </c>
      <c r="R1924" s="11">
        <f t="shared" si="145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42"/>
        <v>219</v>
      </c>
      <c r="F1925" s="4">
        <f t="shared" si="143"/>
        <v>10</v>
      </c>
      <c r="G1925" s="4">
        <f t="shared" si="146"/>
        <v>8</v>
      </c>
      <c r="H1925" s="4">
        <f t="shared" ref="H1925:H1988" si="149">G1925-SUMIFS(G:G,A:A,A1925-1,B:B,B1925)</f>
        <v>0</v>
      </c>
      <c r="I1925" s="2">
        <f t="shared" si="147"/>
        <v>0</v>
      </c>
      <c r="M1925" s="3">
        <v>5</v>
      </c>
      <c r="N1925" s="11">
        <f t="shared" si="144"/>
        <v>0</v>
      </c>
      <c r="O1925" s="9">
        <v>0</v>
      </c>
      <c r="P1925" s="11">
        <f t="shared" si="141"/>
        <v>0</v>
      </c>
      <c r="Q1925" s="11">
        <f t="shared" si="148"/>
        <v>3</v>
      </c>
      <c r="R1925" s="11">
        <f t="shared" si="145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42"/>
        <v>1289</v>
      </c>
      <c r="F1926" s="4">
        <f t="shared" si="143"/>
        <v>56</v>
      </c>
      <c r="G1926" s="4">
        <f t="shared" si="146"/>
        <v>97</v>
      </c>
      <c r="H1926" s="4">
        <f t="shared" si="149"/>
        <v>9</v>
      </c>
      <c r="I1926" s="2">
        <f t="shared" si="147"/>
        <v>0.10227272727272728</v>
      </c>
      <c r="M1926" s="3">
        <v>19</v>
      </c>
      <c r="N1926" s="11">
        <f t="shared" si="144"/>
        <v>3</v>
      </c>
      <c r="O1926" s="9">
        <v>2</v>
      </c>
      <c r="P1926" s="11">
        <f t="shared" si="141"/>
        <v>0</v>
      </c>
      <c r="Q1926" s="11">
        <f t="shared" si="148"/>
        <v>76</v>
      </c>
      <c r="R1926" s="11">
        <f t="shared" si="145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42"/>
        <v>33</v>
      </c>
      <c r="F1927" s="4">
        <f t="shared" si="143"/>
        <v>2</v>
      </c>
      <c r="G1927" s="4">
        <f t="shared" si="146"/>
        <v>0</v>
      </c>
      <c r="H1927" s="4">
        <f t="shared" si="149"/>
        <v>0</v>
      </c>
      <c r="I1927" s="2">
        <f t="shared" si="147"/>
        <v>0</v>
      </c>
      <c r="M1927" s="3">
        <v>0</v>
      </c>
      <c r="N1927" s="11">
        <f t="shared" si="144"/>
        <v>0</v>
      </c>
      <c r="O1927" s="9">
        <v>0</v>
      </c>
      <c r="P1927" s="11">
        <f t="shared" si="141"/>
        <v>0</v>
      </c>
      <c r="Q1927" s="11">
        <f t="shared" si="148"/>
        <v>0</v>
      </c>
      <c r="R1927" s="11">
        <f t="shared" si="145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142"/>
        <v>92</v>
      </c>
      <c r="F1928" s="4">
        <f t="shared" si="143"/>
        <v>6</v>
      </c>
      <c r="G1928" s="4">
        <f t="shared" si="146"/>
        <v>5</v>
      </c>
      <c r="H1928" s="4">
        <f t="shared" si="149"/>
        <v>0</v>
      </c>
      <c r="I1928" s="2">
        <f t="shared" si="147"/>
        <v>0</v>
      </c>
      <c r="M1928" s="3">
        <v>4</v>
      </c>
      <c r="N1928" s="11">
        <f t="shared" si="144"/>
        <v>0</v>
      </c>
      <c r="O1928" s="9">
        <v>0</v>
      </c>
      <c r="P1928" s="11">
        <f t="shared" si="141"/>
        <v>0</v>
      </c>
      <c r="Q1928" s="11">
        <f t="shared" si="148"/>
        <v>1</v>
      </c>
      <c r="R1928" s="11">
        <f t="shared" si="145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42"/>
        <v>135</v>
      </c>
      <c r="F1929" s="4">
        <f t="shared" si="143"/>
        <v>12</v>
      </c>
      <c r="G1929" s="4">
        <f t="shared" si="146"/>
        <v>7</v>
      </c>
      <c r="H1929" s="4">
        <f t="shared" si="149"/>
        <v>0</v>
      </c>
      <c r="I1929" s="2">
        <f t="shared" si="147"/>
        <v>0</v>
      </c>
      <c r="M1929" s="3">
        <v>2</v>
      </c>
      <c r="N1929" s="11">
        <f t="shared" si="144"/>
        <v>0</v>
      </c>
      <c r="O1929" s="9">
        <v>1</v>
      </c>
      <c r="P1929" s="11">
        <f t="shared" si="141"/>
        <v>0</v>
      </c>
      <c r="Q1929" s="11">
        <f t="shared" si="148"/>
        <v>4</v>
      </c>
      <c r="R1929" s="11">
        <f t="shared" si="145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42"/>
        <v>313</v>
      </c>
      <c r="F1930" s="4">
        <f t="shared" si="143"/>
        <v>34</v>
      </c>
      <c r="G1930" s="4">
        <f t="shared" si="146"/>
        <v>5</v>
      </c>
      <c r="H1930" s="4">
        <f t="shared" si="149"/>
        <v>0</v>
      </c>
      <c r="I1930" s="2">
        <f t="shared" si="147"/>
        <v>0</v>
      </c>
      <c r="M1930" s="3">
        <v>3</v>
      </c>
      <c r="N1930" s="11">
        <f t="shared" si="144"/>
        <v>0</v>
      </c>
      <c r="O1930" s="9">
        <v>0</v>
      </c>
      <c r="P1930" s="11">
        <f t="shared" si="141"/>
        <v>0</v>
      </c>
      <c r="Q1930" s="11">
        <f t="shared" si="148"/>
        <v>2</v>
      </c>
      <c r="R1930" s="11">
        <f t="shared" si="145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42"/>
        <v>40</v>
      </c>
      <c r="F1931" s="4">
        <f t="shared" si="143"/>
        <v>2</v>
      </c>
      <c r="G1931" s="4">
        <f t="shared" si="146"/>
        <v>4</v>
      </c>
      <c r="H1931" s="4">
        <f t="shared" si="149"/>
        <v>1</v>
      </c>
      <c r="I1931" s="2">
        <f t="shared" si="147"/>
        <v>0.33333333333333331</v>
      </c>
      <c r="M1931" s="3">
        <v>2</v>
      </c>
      <c r="N1931" s="11">
        <f t="shared" si="144"/>
        <v>0</v>
      </c>
      <c r="O1931" s="9">
        <v>0</v>
      </c>
      <c r="P1931" s="11">
        <f t="shared" si="141"/>
        <v>0</v>
      </c>
      <c r="Q1931" s="11">
        <f t="shared" si="148"/>
        <v>2</v>
      </c>
      <c r="R1931" s="11">
        <f t="shared" si="145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42"/>
        <v>33</v>
      </c>
      <c r="F1932" s="4">
        <f t="shared" si="143"/>
        <v>4</v>
      </c>
      <c r="G1932" s="4">
        <f t="shared" si="146"/>
        <v>0</v>
      </c>
      <c r="H1932" s="4">
        <f t="shared" si="149"/>
        <v>0</v>
      </c>
      <c r="I1932" s="2">
        <f t="shared" si="147"/>
        <v>0</v>
      </c>
      <c r="M1932" s="3">
        <v>0</v>
      </c>
      <c r="N1932" s="11">
        <f t="shared" si="144"/>
        <v>0</v>
      </c>
      <c r="O1932" s="9">
        <v>0</v>
      </c>
      <c r="P1932" s="11">
        <f t="shared" si="141"/>
        <v>0</v>
      </c>
      <c r="Q1932" s="11">
        <f t="shared" si="148"/>
        <v>0</v>
      </c>
      <c r="R1932" s="11">
        <f t="shared" si="145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42"/>
        <v>45</v>
      </c>
      <c r="F1933" s="4">
        <f t="shared" si="143"/>
        <v>2</v>
      </c>
      <c r="G1933" s="4">
        <f t="shared" si="146"/>
        <v>4</v>
      </c>
      <c r="H1933" s="4">
        <f t="shared" si="149"/>
        <v>0</v>
      </c>
      <c r="I1933" s="2">
        <f t="shared" si="147"/>
        <v>0</v>
      </c>
      <c r="M1933" s="3">
        <v>3</v>
      </c>
      <c r="N1933" s="11">
        <f t="shared" si="144"/>
        <v>1</v>
      </c>
      <c r="O1933" s="9">
        <v>0</v>
      </c>
      <c r="P1933" s="11">
        <f t="shared" si="141"/>
        <v>0</v>
      </c>
      <c r="Q1933" s="11">
        <f t="shared" si="148"/>
        <v>1</v>
      </c>
      <c r="R1933" s="11">
        <f t="shared" si="145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42"/>
        <v>824</v>
      </c>
      <c r="F1934" s="4">
        <f t="shared" si="143"/>
        <v>52</v>
      </c>
      <c r="G1934" s="4">
        <f t="shared" si="146"/>
        <v>87</v>
      </c>
      <c r="H1934" s="4">
        <f t="shared" si="149"/>
        <v>2</v>
      </c>
      <c r="I1934" s="2">
        <f t="shared" si="147"/>
        <v>2.3529411764705882E-2</v>
      </c>
      <c r="M1934" s="3">
        <v>21</v>
      </c>
      <c r="N1934" s="11">
        <f t="shared" si="144"/>
        <v>1</v>
      </c>
      <c r="O1934" s="9">
        <v>0</v>
      </c>
      <c r="P1934" s="11">
        <f t="shared" si="141"/>
        <v>0</v>
      </c>
      <c r="Q1934" s="11">
        <f t="shared" si="148"/>
        <v>66</v>
      </c>
      <c r="R1934" s="11">
        <f t="shared" si="145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42"/>
        <v>194</v>
      </c>
      <c r="F1935" s="4">
        <f t="shared" si="143"/>
        <v>27</v>
      </c>
      <c r="G1935" s="4">
        <f t="shared" si="146"/>
        <v>0</v>
      </c>
      <c r="H1935" s="4">
        <f t="shared" si="149"/>
        <v>0</v>
      </c>
      <c r="I1935" s="2">
        <f t="shared" si="147"/>
        <v>0</v>
      </c>
      <c r="M1935" s="3">
        <v>0</v>
      </c>
      <c r="N1935" s="11">
        <f t="shared" si="144"/>
        <v>0</v>
      </c>
      <c r="O1935" s="9">
        <v>0</v>
      </c>
      <c r="P1935" s="11">
        <f t="shared" si="141"/>
        <v>0</v>
      </c>
      <c r="Q1935" s="11">
        <f t="shared" si="148"/>
        <v>0</v>
      </c>
      <c r="R1935" s="11">
        <f t="shared" si="145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42"/>
        <v>300</v>
      </c>
      <c r="F1936" s="4">
        <f t="shared" si="143"/>
        <v>22</v>
      </c>
      <c r="G1936" s="4">
        <f t="shared" si="146"/>
        <v>5</v>
      </c>
      <c r="H1936" s="4">
        <f t="shared" si="149"/>
        <v>0</v>
      </c>
      <c r="I1936" s="2">
        <f t="shared" si="147"/>
        <v>0</v>
      </c>
      <c r="M1936" s="3">
        <v>4</v>
      </c>
      <c r="N1936" s="11">
        <f t="shared" si="144"/>
        <v>0</v>
      </c>
      <c r="O1936" s="9">
        <v>0</v>
      </c>
      <c r="P1936" s="11">
        <f t="shared" si="141"/>
        <v>0</v>
      </c>
      <c r="Q1936" s="11">
        <f t="shared" si="148"/>
        <v>1</v>
      </c>
      <c r="R1936" s="11">
        <f t="shared" si="145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42"/>
        <v>792</v>
      </c>
      <c r="F1937" s="4">
        <f t="shared" si="143"/>
        <v>42</v>
      </c>
      <c r="G1937" s="4">
        <f t="shared" si="146"/>
        <v>84</v>
      </c>
      <c r="H1937" s="4">
        <f t="shared" si="149"/>
        <v>3</v>
      </c>
      <c r="I1937" s="2">
        <f t="shared" si="147"/>
        <v>3.7037037037037035E-2</v>
      </c>
      <c r="M1937" s="3">
        <v>41</v>
      </c>
      <c r="N1937" s="11">
        <f t="shared" si="144"/>
        <v>6</v>
      </c>
      <c r="O1937" s="9">
        <v>0</v>
      </c>
      <c r="P1937" s="11">
        <f t="shared" si="141"/>
        <v>0</v>
      </c>
      <c r="Q1937" s="11">
        <f t="shared" si="148"/>
        <v>43</v>
      </c>
      <c r="R1937" s="11">
        <f t="shared" si="145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42"/>
        <v>2275</v>
      </c>
      <c r="F1938" s="4">
        <f t="shared" si="143"/>
        <v>92</v>
      </c>
      <c r="G1938" s="4">
        <f t="shared" si="146"/>
        <v>243</v>
      </c>
      <c r="H1938" s="4">
        <f t="shared" si="149"/>
        <v>8</v>
      </c>
      <c r="I1938" s="2">
        <f t="shared" si="147"/>
        <v>3.4042553191489362E-2</v>
      </c>
      <c r="M1938" s="3">
        <v>68</v>
      </c>
      <c r="N1938" s="11">
        <f t="shared" si="144"/>
        <v>8</v>
      </c>
      <c r="O1938" s="9">
        <v>6</v>
      </c>
      <c r="P1938" s="11">
        <f t="shared" si="141"/>
        <v>0</v>
      </c>
      <c r="Q1938" s="11">
        <f t="shared" si="148"/>
        <v>169</v>
      </c>
      <c r="R1938" s="11">
        <f t="shared" si="145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42"/>
        <v>113</v>
      </c>
      <c r="F1939" s="4">
        <f t="shared" si="143"/>
        <v>9</v>
      </c>
      <c r="G1939" s="4">
        <f t="shared" si="146"/>
        <v>8</v>
      </c>
      <c r="H1939" s="4">
        <f t="shared" si="149"/>
        <v>0</v>
      </c>
      <c r="I1939" s="2">
        <f t="shared" si="147"/>
        <v>0</v>
      </c>
      <c r="M1939" s="3">
        <v>3</v>
      </c>
      <c r="N1939" s="11">
        <f t="shared" si="144"/>
        <v>0</v>
      </c>
      <c r="O1939" s="9">
        <v>0</v>
      </c>
      <c r="P1939" s="11">
        <f t="shared" si="141"/>
        <v>0</v>
      </c>
      <c r="Q1939" s="11">
        <f t="shared" si="148"/>
        <v>5</v>
      </c>
      <c r="R1939" s="11">
        <f t="shared" si="145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42"/>
        <v>82</v>
      </c>
      <c r="F1940" s="4">
        <f t="shared" si="143"/>
        <v>19</v>
      </c>
      <c r="G1940" s="4">
        <f t="shared" si="146"/>
        <v>1</v>
      </c>
      <c r="H1940" s="4">
        <f t="shared" si="149"/>
        <v>0</v>
      </c>
      <c r="I1940" s="2">
        <f t="shared" si="147"/>
        <v>0</v>
      </c>
      <c r="M1940" s="3">
        <v>0</v>
      </c>
      <c r="N1940" s="11">
        <f t="shared" si="144"/>
        <v>0</v>
      </c>
      <c r="O1940" s="9">
        <v>0</v>
      </c>
      <c r="P1940" s="11">
        <f t="shared" si="141"/>
        <v>0</v>
      </c>
      <c r="Q1940" s="11">
        <f t="shared" si="148"/>
        <v>1</v>
      </c>
      <c r="R1940" s="11">
        <f t="shared" si="145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42"/>
        <v>495</v>
      </c>
      <c r="F1941" s="4">
        <f t="shared" si="143"/>
        <v>5</v>
      </c>
      <c r="G1941" s="4">
        <f t="shared" si="146"/>
        <v>21</v>
      </c>
      <c r="H1941" s="4">
        <f t="shared" si="149"/>
        <v>0</v>
      </c>
      <c r="I1941" s="2">
        <f t="shared" si="147"/>
        <v>0</v>
      </c>
      <c r="M1941" s="3">
        <v>17</v>
      </c>
      <c r="N1941" s="11">
        <f t="shared" si="144"/>
        <v>0</v>
      </c>
      <c r="O1941" s="9">
        <v>0</v>
      </c>
      <c r="P1941" s="11">
        <f t="shared" si="141"/>
        <v>0</v>
      </c>
      <c r="Q1941" s="11">
        <f t="shared" si="148"/>
        <v>4</v>
      </c>
      <c r="R1941" s="11">
        <f t="shared" si="145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42"/>
        <v>7182</v>
      </c>
      <c r="F1942" s="4">
        <f t="shared" si="143"/>
        <v>713</v>
      </c>
      <c r="G1942" s="4">
        <f t="shared" si="146"/>
        <v>1215</v>
      </c>
      <c r="H1942" s="4">
        <f t="shared" si="149"/>
        <v>85</v>
      </c>
      <c r="I1942" s="2">
        <f t="shared" si="147"/>
        <v>7.5221238938053103E-2</v>
      </c>
      <c r="M1942" s="3">
        <v>179</v>
      </c>
      <c r="N1942" s="11">
        <f t="shared" si="144"/>
        <v>22</v>
      </c>
      <c r="O1942" s="9">
        <v>20</v>
      </c>
      <c r="P1942" s="11">
        <f t="shared" si="141"/>
        <v>0</v>
      </c>
      <c r="Q1942" s="11">
        <f t="shared" si="148"/>
        <v>1016</v>
      </c>
      <c r="R1942" s="11">
        <f t="shared" si="145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42"/>
        <v>193</v>
      </c>
      <c r="F1943" s="4">
        <f t="shared" si="143"/>
        <v>13</v>
      </c>
      <c r="G1943" s="4">
        <f t="shared" si="146"/>
        <v>10</v>
      </c>
      <c r="H1943" s="4">
        <f t="shared" si="149"/>
        <v>3</v>
      </c>
      <c r="I1943" s="2">
        <f t="shared" si="147"/>
        <v>0.42857142857142855</v>
      </c>
      <c r="M1943" s="3">
        <v>0</v>
      </c>
      <c r="N1943" s="11">
        <f t="shared" si="144"/>
        <v>0</v>
      </c>
      <c r="O1943" s="9">
        <v>0</v>
      </c>
      <c r="P1943" s="11">
        <f t="shared" si="141"/>
        <v>0</v>
      </c>
      <c r="Q1943" s="11">
        <f t="shared" si="148"/>
        <v>10</v>
      </c>
      <c r="R1943" s="11">
        <f t="shared" si="145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42"/>
        <v>99</v>
      </c>
      <c r="F1944" s="4">
        <f t="shared" si="143"/>
        <v>1</v>
      </c>
      <c r="G1944" s="4">
        <f t="shared" si="146"/>
        <v>4</v>
      </c>
      <c r="H1944" s="4">
        <f t="shared" si="149"/>
        <v>0</v>
      </c>
      <c r="I1944" s="2">
        <f t="shared" si="147"/>
        <v>0</v>
      </c>
      <c r="M1944" s="3">
        <v>0</v>
      </c>
      <c r="N1944" s="11">
        <f t="shared" si="144"/>
        <v>0</v>
      </c>
      <c r="O1944" s="9">
        <v>0</v>
      </c>
      <c r="P1944" s="11">
        <f t="shared" si="141"/>
        <v>0</v>
      </c>
      <c r="Q1944" s="11">
        <f t="shared" si="148"/>
        <v>4</v>
      </c>
      <c r="R1944" s="11">
        <f t="shared" si="145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42"/>
        <v>414</v>
      </c>
      <c r="F1945" s="4">
        <f t="shared" si="143"/>
        <v>40</v>
      </c>
      <c r="G1945" s="4">
        <f t="shared" si="146"/>
        <v>37</v>
      </c>
      <c r="H1945" s="4">
        <f t="shared" si="149"/>
        <v>0</v>
      </c>
      <c r="I1945" s="2">
        <f t="shared" si="147"/>
        <v>0</v>
      </c>
      <c r="M1945" s="3">
        <v>19</v>
      </c>
      <c r="N1945" s="11">
        <f t="shared" si="144"/>
        <v>5</v>
      </c>
      <c r="O1945" s="9">
        <v>1</v>
      </c>
      <c r="P1945" s="11">
        <f t="shared" si="141"/>
        <v>0</v>
      </c>
      <c r="Q1945" s="11">
        <f t="shared" si="148"/>
        <v>17</v>
      </c>
      <c r="R1945" s="11">
        <f t="shared" si="145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42"/>
        <v>2166</v>
      </c>
      <c r="F1946" s="4">
        <f t="shared" si="143"/>
        <v>59</v>
      </c>
      <c r="G1946" s="4">
        <f t="shared" si="146"/>
        <v>445</v>
      </c>
      <c r="H1946" s="4">
        <f t="shared" si="149"/>
        <v>10</v>
      </c>
      <c r="I1946" s="2">
        <f t="shared" si="147"/>
        <v>2.2988505747126436E-2</v>
      </c>
      <c r="M1946" s="3">
        <v>98</v>
      </c>
      <c r="N1946" s="11">
        <f t="shared" si="144"/>
        <v>5</v>
      </c>
      <c r="O1946" s="9">
        <v>22</v>
      </c>
      <c r="P1946" s="11">
        <f t="shared" si="141"/>
        <v>0</v>
      </c>
      <c r="Q1946" s="11">
        <f t="shared" si="148"/>
        <v>325</v>
      </c>
      <c r="R1946" s="11">
        <f t="shared" si="145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42"/>
        <v>513</v>
      </c>
      <c r="F1947" s="4">
        <f t="shared" si="143"/>
        <v>45</v>
      </c>
      <c r="G1947" s="4">
        <f t="shared" si="146"/>
        <v>49</v>
      </c>
      <c r="H1947" s="4">
        <f t="shared" si="149"/>
        <v>5</v>
      </c>
      <c r="I1947" s="2">
        <f t="shared" si="147"/>
        <v>0.11363636363636363</v>
      </c>
      <c r="M1947" s="3">
        <v>17</v>
      </c>
      <c r="N1947" s="11">
        <f t="shared" si="144"/>
        <v>0</v>
      </c>
      <c r="O1947" s="9">
        <v>0</v>
      </c>
      <c r="P1947" s="11">
        <f t="shared" si="141"/>
        <v>0</v>
      </c>
      <c r="Q1947" s="11">
        <f t="shared" si="148"/>
        <v>32</v>
      </c>
      <c r="R1947" s="11">
        <f t="shared" si="145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42"/>
        <v>110</v>
      </c>
      <c r="F1948" s="4">
        <f t="shared" si="143"/>
        <v>8</v>
      </c>
      <c r="G1948" s="4">
        <f t="shared" si="146"/>
        <v>20</v>
      </c>
      <c r="H1948" s="4">
        <f t="shared" si="149"/>
        <v>3</v>
      </c>
      <c r="I1948" s="2">
        <f t="shared" si="147"/>
        <v>0.17647058823529413</v>
      </c>
      <c r="M1948" s="3">
        <v>0</v>
      </c>
      <c r="N1948" s="11">
        <f t="shared" si="144"/>
        <v>0</v>
      </c>
      <c r="O1948" s="9">
        <v>1</v>
      </c>
      <c r="P1948" s="11">
        <f t="shared" ref="P1948:P2011" si="150">O1948-SUMIFS(O:O,B:B,B1948,A:A,A1948-1)</f>
        <v>0</v>
      </c>
      <c r="Q1948" s="11">
        <f t="shared" si="148"/>
        <v>19</v>
      </c>
      <c r="R1948" s="11">
        <f t="shared" si="145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42"/>
        <v>54</v>
      </c>
      <c r="F1949" s="4">
        <f t="shared" si="143"/>
        <v>6</v>
      </c>
      <c r="G1949" s="4">
        <f t="shared" si="146"/>
        <v>1</v>
      </c>
      <c r="H1949" s="4">
        <f t="shared" si="149"/>
        <v>0</v>
      </c>
      <c r="I1949" s="2">
        <f t="shared" si="147"/>
        <v>0</v>
      </c>
      <c r="M1949" s="3">
        <v>0</v>
      </c>
      <c r="N1949" s="11">
        <f t="shared" si="144"/>
        <v>0</v>
      </c>
      <c r="O1949" s="9">
        <v>0</v>
      </c>
      <c r="P1949" s="11">
        <f t="shared" si="150"/>
        <v>0</v>
      </c>
      <c r="Q1949" s="11">
        <f t="shared" si="148"/>
        <v>1</v>
      </c>
      <c r="R1949" s="11">
        <f t="shared" si="145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42"/>
        <v>58</v>
      </c>
      <c r="F1950" s="4">
        <f t="shared" si="143"/>
        <v>1</v>
      </c>
      <c r="G1950" s="4">
        <f t="shared" si="146"/>
        <v>3</v>
      </c>
      <c r="H1950" s="4">
        <f t="shared" si="149"/>
        <v>0</v>
      </c>
      <c r="I1950" s="2">
        <f t="shared" si="147"/>
        <v>0</v>
      </c>
      <c r="M1950" s="3">
        <v>1</v>
      </c>
      <c r="N1950" s="11">
        <f t="shared" si="144"/>
        <v>0</v>
      </c>
      <c r="O1950" s="9">
        <v>0</v>
      </c>
      <c r="P1950" s="11">
        <f t="shared" si="150"/>
        <v>0</v>
      </c>
      <c r="Q1950" s="11">
        <f t="shared" si="148"/>
        <v>2</v>
      </c>
      <c r="R1950" s="11">
        <f t="shared" si="145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42"/>
        <v>40</v>
      </c>
      <c r="F1951" s="4">
        <f t="shared" si="143"/>
        <v>5</v>
      </c>
      <c r="G1951" s="4">
        <f t="shared" si="146"/>
        <v>0</v>
      </c>
      <c r="H1951" s="4">
        <f t="shared" si="149"/>
        <v>0</v>
      </c>
      <c r="I1951" s="2">
        <f t="shared" si="147"/>
        <v>0</v>
      </c>
      <c r="M1951" s="3">
        <v>0</v>
      </c>
      <c r="N1951" s="11">
        <f t="shared" si="144"/>
        <v>0</v>
      </c>
      <c r="O1951" s="9">
        <v>0</v>
      </c>
      <c r="P1951" s="11">
        <f t="shared" si="150"/>
        <v>0</v>
      </c>
      <c r="Q1951" s="11">
        <f t="shared" si="148"/>
        <v>0</v>
      </c>
      <c r="R1951" s="11">
        <f t="shared" si="145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42"/>
        <v>222</v>
      </c>
      <c r="F1952" s="4">
        <f t="shared" si="143"/>
        <v>19</v>
      </c>
      <c r="G1952" s="4">
        <f t="shared" si="146"/>
        <v>4</v>
      </c>
      <c r="H1952" s="4">
        <f t="shared" si="149"/>
        <v>0</v>
      </c>
      <c r="I1952" s="2">
        <f t="shared" si="147"/>
        <v>0</v>
      </c>
      <c r="M1952" s="3">
        <v>0</v>
      </c>
      <c r="N1952" s="11">
        <f t="shared" si="144"/>
        <v>-1</v>
      </c>
      <c r="O1952" s="9">
        <v>0</v>
      </c>
      <c r="P1952" s="11">
        <f t="shared" si="150"/>
        <v>0</v>
      </c>
      <c r="Q1952" s="11">
        <f t="shared" si="148"/>
        <v>4</v>
      </c>
      <c r="R1952" s="11">
        <f t="shared" si="145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42"/>
        <v>556</v>
      </c>
      <c r="F1953" s="4">
        <f t="shared" si="143"/>
        <v>46</v>
      </c>
      <c r="G1953" s="4">
        <f t="shared" si="146"/>
        <v>42</v>
      </c>
      <c r="H1953" s="4">
        <f t="shared" si="149"/>
        <v>5</v>
      </c>
      <c r="I1953" s="2">
        <f t="shared" si="147"/>
        <v>0.13513513513513514</v>
      </c>
      <c r="M1953" s="3">
        <v>23</v>
      </c>
      <c r="N1953" s="11">
        <f t="shared" si="144"/>
        <v>0</v>
      </c>
      <c r="O1953" s="9">
        <v>0</v>
      </c>
      <c r="P1953" s="11">
        <f t="shared" si="150"/>
        <v>0</v>
      </c>
      <c r="Q1953" s="11">
        <f t="shared" si="148"/>
        <v>19</v>
      </c>
      <c r="R1953" s="11">
        <f t="shared" si="145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42"/>
        <v>80</v>
      </c>
      <c r="F1954" s="4">
        <f t="shared" si="143"/>
        <v>6</v>
      </c>
      <c r="G1954" s="4">
        <f t="shared" si="146"/>
        <v>2</v>
      </c>
      <c r="H1954" s="4">
        <f t="shared" si="149"/>
        <v>0</v>
      </c>
      <c r="I1954" s="2">
        <f t="shared" si="147"/>
        <v>0</v>
      </c>
      <c r="M1954" s="3">
        <v>1</v>
      </c>
      <c r="N1954" s="11">
        <f t="shared" si="144"/>
        <v>0</v>
      </c>
      <c r="O1954" s="9">
        <v>0</v>
      </c>
      <c r="P1954" s="11">
        <f t="shared" si="150"/>
        <v>0</v>
      </c>
      <c r="Q1954" s="11">
        <f t="shared" si="148"/>
        <v>1</v>
      </c>
      <c r="R1954" s="11">
        <f t="shared" si="145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42"/>
        <v>152</v>
      </c>
      <c r="F1955" s="4">
        <f t="shared" si="143"/>
        <v>6</v>
      </c>
      <c r="G1955" s="4">
        <f t="shared" si="146"/>
        <v>5</v>
      </c>
      <c r="H1955" s="4">
        <f t="shared" si="149"/>
        <v>0</v>
      </c>
      <c r="I1955" s="2">
        <f t="shared" si="147"/>
        <v>0</v>
      </c>
      <c r="M1955" s="3">
        <v>1</v>
      </c>
      <c r="N1955" s="11">
        <f t="shared" si="144"/>
        <v>0</v>
      </c>
      <c r="O1955" s="9">
        <v>0</v>
      </c>
      <c r="P1955" s="11">
        <f t="shared" si="150"/>
        <v>0</v>
      </c>
      <c r="Q1955" s="11">
        <f t="shared" si="148"/>
        <v>4</v>
      </c>
      <c r="R1955" s="11">
        <f t="shared" si="145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42"/>
        <v>231</v>
      </c>
      <c r="F1956" s="4">
        <f t="shared" si="143"/>
        <v>27</v>
      </c>
      <c r="G1956" s="4">
        <f t="shared" si="146"/>
        <v>3</v>
      </c>
      <c r="H1956" s="4">
        <f t="shared" si="149"/>
        <v>0</v>
      </c>
      <c r="I1956" s="2">
        <f t="shared" si="147"/>
        <v>0</v>
      </c>
      <c r="M1956" s="3">
        <v>0</v>
      </c>
      <c r="N1956" s="11">
        <f t="shared" si="144"/>
        <v>0</v>
      </c>
      <c r="O1956" s="9">
        <v>0</v>
      </c>
      <c r="P1956" s="11">
        <f t="shared" si="150"/>
        <v>0</v>
      </c>
      <c r="Q1956" s="11">
        <f t="shared" si="148"/>
        <v>3</v>
      </c>
      <c r="R1956" s="11">
        <f t="shared" si="145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151">SUM(C1957:D1957)</f>
        <v>2713</v>
      </c>
      <c r="F1957" s="4">
        <f t="shared" si="143"/>
        <v>52</v>
      </c>
      <c r="G1957" s="4">
        <f t="shared" si="146"/>
        <v>318</v>
      </c>
      <c r="H1957" s="4">
        <f t="shared" si="149"/>
        <v>6</v>
      </c>
      <c r="I1957" s="2">
        <f t="shared" si="147"/>
        <v>1.9230769230769232E-2</v>
      </c>
      <c r="M1957" s="3">
        <v>167</v>
      </c>
      <c r="N1957" s="11">
        <f t="shared" si="144"/>
        <v>8</v>
      </c>
      <c r="O1957" s="9">
        <v>4</v>
      </c>
      <c r="P1957" s="11">
        <f t="shared" si="150"/>
        <v>0</v>
      </c>
      <c r="Q1957" s="11">
        <f t="shared" si="148"/>
        <v>147</v>
      </c>
      <c r="R1957" s="11">
        <f t="shared" si="145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51"/>
        <v>1491</v>
      </c>
      <c r="F1958" s="4">
        <f t="shared" ref="F1958:F2021" si="152">E1958-SUMIFS(E:E,A:A,A1958-1,B:B,B1958)</f>
        <v>31</v>
      </c>
      <c r="G1958" s="4">
        <f t="shared" si="146"/>
        <v>139</v>
      </c>
      <c r="H1958" s="4">
        <f t="shared" si="149"/>
        <v>4</v>
      </c>
      <c r="I1958" s="2">
        <f t="shared" si="147"/>
        <v>2.9629629629629631E-2</v>
      </c>
      <c r="M1958" s="3">
        <v>46</v>
      </c>
      <c r="N1958" s="11">
        <f t="shared" ref="N1958:N2021" si="153">M1958-SUMIFS(M:M,B:B,B1958,A:A,A1958-1)</f>
        <v>3</v>
      </c>
      <c r="O1958" s="9">
        <v>1</v>
      </c>
      <c r="P1958" s="11">
        <f t="shared" si="150"/>
        <v>0</v>
      </c>
      <c r="Q1958" s="11">
        <f t="shared" si="148"/>
        <v>92</v>
      </c>
      <c r="R1958" s="11">
        <f t="shared" ref="R1958:R2021" si="154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51"/>
        <v>12712</v>
      </c>
      <c r="F1959" s="4">
        <f t="shared" si="152"/>
        <v>537</v>
      </c>
      <c r="G1959" s="4">
        <f t="shared" si="146"/>
        <v>239</v>
      </c>
      <c r="H1959" s="4">
        <f t="shared" si="149"/>
        <v>-37</v>
      </c>
      <c r="I1959" s="2">
        <f t="shared" si="147"/>
        <v>-0.13405797101449277</v>
      </c>
      <c r="M1959" s="3">
        <v>7</v>
      </c>
      <c r="N1959" s="11">
        <f t="shared" si="153"/>
        <v>6</v>
      </c>
      <c r="O1959" s="9">
        <v>1</v>
      </c>
      <c r="P1959" s="11">
        <f t="shared" si="150"/>
        <v>0</v>
      </c>
      <c r="Q1959" s="11">
        <f t="shared" si="148"/>
        <v>231</v>
      </c>
      <c r="R1959" s="11">
        <f t="shared" si="154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51"/>
        <v>9100</v>
      </c>
      <c r="F1960" s="4">
        <f t="shared" si="152"/>
        <v>264</v>
      </c>
      <c r="G1960" s="4">
        <f t="shared" si="146"/>
        <v>12</v>
      </c>
      <c r="H1960" s="4">
        <f t="shared" si="149"/>
        <v>-7</v>
      </c>
      <c r="I1960" s="2">
        <f t="shared" si="147"/>
        <v>-0.36842105263157893</v>
      </c>
      <c r="M1960" s="3">
        <v>0</v>
      </c>
      <c r="N1960" s="11">
        <f t="shared" si="153"/>
        <v>0</v>
      </c>
      <c r="O1960" s="3">
        <v>0</v>
      </c>
      <c r="P1960" s="11">
        <f t="shared" si="150"/>
        <v>0</v>
      </c>
      <c r="Q1960" s="11">
        <f t="shared" si="148"/>
        <v>12</v>
      </c>
      <c r="R1960" s="11">
        <f t="shared" si="154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51"/>
        <v>78</v>
      </c>
      <c r="F1961" s="4">
        <f t="shared" si="152"/>
        <v>78</v>
      </c>
      <c r="G1961" s="4">
        <f t="shared" si="146"/>
        <v>0</v>
      </c>
      <c r="H1961" s="4">
        <f t="shared" si="149"/>
        <v>0</v>
      </c>
      <c r="I1961" s="5">
        <f t="shared" si="147"/>
        <v>0</v>
      </c>
      <c r="M1961" s="3">
        <v>0</v>
      </c>
      <c r="N1961" s="11">
        <f t="shared" si="153"/>
        <v>-6</v>
      </c>
      <c r="O1961" s="3">
        <v>0</v>
      </c>
      <c r="P1961" s="11">
        <f t="shared" si="150"/>
        <v>0</v>
      </c>
      <c r="Q1961" s="11">
        <f t="shared" si="148"/>
        <v>0</v>
      </c>
      <c r="R1961" s="11">
        <f t="shared" si="154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151"/>
        <v>461</v>
      </c>
      <c r="F1962" s="4">
        <f t="shared" si="152"/>
        <v>47</v>
      </c>
      <c r="G1962" s="4">
        <f t="shared" si="146"/>
        <v>15</v>
      </c>
      <c r="H1962" s="4">
        <f t="shared" si="149"/>
        <v>3</v>
      </c>
      <c r="I1962" s="5">
        <f t="shared" si="147"/>
        <v>0.25</v>
      </c>
      <c r="M1962" s="9">
        <v>9</v>
      </c>
      <c r="N1962" s="11">
        <f t="shared" si="153"/>
        <v>0</v>
      </c>
      <c r="O1962" s="3">
        <v>1</v>
      </c>
      <c r="P1962" s="11">
        <f t="shared" si="150"/>
        <v>0</v>
      </c>
      <c r="Q1962" s="11">
        <f t="shared" si="148"/>
        <v>5</v>
      </c>
      <c r="R1962" s="11">
        <f t="shared" si="154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51"/>
        <v>305</v>
      </c>
      <c r="F1963" s="4">
        <f t="shared" si="152"/>
        <v>29</v>
      </c>
      <c r="G1963" s="4">
        <f t="shared" si="146"/>
        <v>23</v>
      </c>
      <c r="H1963" s="4">
        <f t="shared" si="149"/>
        <v>3</v>
      </c>
      <c r="I1963" s="5">
        <f t="shared" si="147"/>
        <v>0.15</v>
      </c>
      <c r="M1963" s="9">
        <v>3</v>
      </c>
      <c r="N1963" s="11">
        <f t="shared" si="153"/>
        <v>1</v>
      </c>
      <c r="O1963" s="3">
        <v>1</v>
      </c>
      <c r="P1963" s="11">
        <f t="shared" si="150"/>
        <v>0</v>
      </c>
      <c r="Q1963" s="11">
        <f t="shared" si="148"/>
        <v>19</v>
      </c>
      <c r="R1963" s="11">
        <f t="shared" si="154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51"/>
        <v>90</v>
      </c>
      <c r="F1964" s="4">
        <f t="shared" si="152"/>
        <v>3</v>
      </c>
      <c r="G1964" s="4">
        <f t="shared" si="146"/>
        <v>4</v>
      </c>
      <c r="H1964" s="4">
        <f t="shared" si="149"/>
        <v>0</v>
      </c>
      <c r="I1964" s="5">
        <f t="shared" si="147"/>
        <v>0</v>
      </c>
      <c r="M1964" s="9">
        <v>1</v>
      </c>
      <c r="N1964" s="11">
        <f t="shared" si="153"/>
        <v>0</v>
      </c>
      <c r="O1964" s="3">
        <v>0</v>
      </c>
      <c r="P1964" s="11">
        <f t="shared" si="150"/>
        <v>0</v>
      </c>
      <c r="Q1964" s="11">
        <f t="shared" si="148"/>
        <v>3</v>
      </c>
      <c r="R1964" s="11">
        <f t="shared" si="154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51"/>
        <v>745</v>
      </c>
      <c r="F1965" s="4">
        <f t="shared" si="152"/>
        <v>385</v>
      </c>
      <c r="G1965" s="4">
        <f t="shared" si="146"/>
        <v>8</v>
      </c>
      <c r="H1965" s="4">
        <f t="shared" si="149"/>
        <v>5</v>
      </c>
      <c r="I1965" s="5">
        <f t="shared" si="147"/>
        <v>1.6666666666666667</v>
      </c>
      <c r="M1965" s="9">
        <v>3</v>
      </c>
      <c r="N1965" s="11">
        <f t="shared" si="153"/>
        <v>1</v>
      </c>
      <c r="O1965" s="3">
        <v>0</v>
      </c>
      <c r="P1965" s="11">
        <f t="shared" si="150"/>
        <v>0</v>
      </c>
      <c r="Q1965" s="11">
        <f t="shared" si="148"/>
        <v>5</v>
      </c>
      <c r="R1965" s="11">
        <f t="shared" si="154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51"/>
        <v>549</v>
      </c>
      <c r="F1966" s="4">
        <f t="shared" si="152"/>
        <v>19</v>
      </c>
      <c r="G1966" s="4">
        <f t="shared" si="146"/>
        <v>46</v>
      </c>
      <c r="H1966" s="4">
        <f t="shared" si="149"/>
        <v>0</v>
      </c>
      <c r="I1966" s="5">
        <f t="shared" si="147"/>
        <v>0</v>
      </c>
      <c r="M1966" s="9">
        <v>36</v>
      </c>
      <c r="N1966" s="11">
        <f t="shared" si="153"/>
        <v>0</v>
      </c>
      <c r="O1966" s="3">
        <v>3</v>
      </c>
      <c r="P1966" s="11">
        <f t="shared" si="150"/>
        <v>0</v>
      </c>
      <c r="Q1966" s="11">
        <f t="shared" si="148"/>
        <v>7</v>
      </c>
      <c r="R1966" s="11">
        <f t="shared" si="154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51"/>
        <v>424</v>
      </c>
      <c r="F1967" s="4">
        <f t="shared" si="152"/>
        <v>35</v>
      </c>
      <c r="G1967" s="4">
        <f t="shared" si="146"/>
        <v>32</v>
      </c>
      <c r="H1967" s="4">
        <f t="shared" si="149"/>
        <v>1</v>
      </c>
      <c r="I1967" s="5">
        <f t="shared" si="147"/>
        <v>3.2258064516129031E-2</v>
      </c>
      <c r="M1967" s="9">
        <v>22</v>
      </c>
      <c r="N1967" s="11">
        <f t="shared" si="153"/>
        <v>0</v>
      </c>
      <c r="O1967" s="3">
        <v>0</v>
      </c>
      <c r="P1967" s="11">
        <f t="shared" si="150"/>
        <v>0</v>
      </c>
      <c r="Q1967" s="11">
        <f t="shared" si="148"/>
        <v>10</v>
      </c>
      <c r="R1967" s="11">
        <f t="shared" si="154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51"/>
        <v>155</v>
      </c>
      <c r="F1968" s="4">
        <f t="shared" si="152"/>
        <v>13</v>
      </c>
      <c r="G1968" s="4">
        <f t="shared" si="146"/>
        <v>11</v>
      </c>
      <c r="H1968" s="4">
        <f t="shared" si="149"/>
        <v>1</v>
      </c>
      <c r="I1968" s="5">
        <f t="shared" si="147"/>
        <v>0.1</v>
      </c>
      <c r="M1968" s="9">
        <v>6</v>
      </c>
      <c r="N1968" s="11">
        <f t="shared" si="153"/>
        <v>0</v>
      </c>
      <c r="O1968" s="3">
        <v>0</v>
      </c>
      <c r="P1968" s="11">
        <f t="shared" si="150"/>
        <v>0</v>
      </c>
      <c r="Q1968" s="11">
        <f t="shared" si="148"/>
        <v>5</v>
      </c>
      <c r="R1968" s="11">
        <f t="shared" si="154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51"/>
        <v>132</v>
      </c>
      <c r="F1969" s="4">
        <f t="shared" si="152"/>
        <v>9</v>
      </c>
      <c r="G1969" s="4">
        <f t="shared" si="146"/>
        <v>7</v>
      </c>
      <c r="H1969" s="4">
        <f t="shared" si="149"/>
        <v>0</v>
      </c>
      <c r="I1969" s="5">
        <f t="shared" si="147"/>
        <v>0</v>
      </c>
      <c r="M1969" s="9">
        <v>2</v>
      </c>
      <c r="N1969" s="11">
        <f t="shared" si="153"/>
        <v>2</v>
      </c>
      <c r="O1969" s="3">
        <v>0</v>
      </c>
      <c r="P1969" s="11">
        <f t="shared" si="150"/>
        <v>0</v>
      </c>
      <c r="Q1969" s="11">
        <f t="shared" si="148"/>
        <v>5</v>
      </c>
      <c r="R1969" s="11">
        <f t="shared" si="154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51"/>
        <v>237</v>
      </c>
      <c r="F1970" s="4">
        <f t="shared" si="152"/>
        <v>18</v>
      </c>
      <c r="G1970" s="4">
        <f t="shared" si="146"/>
        <v>12</v>
      </c>
      <c r="H1970" s="4">
        <f t="shared" si="149"/>
        <v>1</v>
      </c>
      <c r="I1970" s="5">
        <f t="shared" si="147"/>
        <v>9.0909090909090912E-2</v>
      </c>
      <c r="M1970" s="9">
        <v>6</v>
      </c>
      <c r="N1970" s="11">
        <f t="shared" si="153"/>
        <v>0</v>
      </c>
      <c r="O1970" s="3">
        <v>0</v>
      </c>
      <c r="P1970" s="11">
        <f t="shared" si="150"/>
        <v>0</v>
      </c>
      <c r="Q1970" s="11">
        <f t="shared" si="148"/>
        <v>6</v>
      </c>
      <c r="R1970" s="11">
        <f t="shared" si="154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51"/>
        <v>165</v>
      </c>
      <c r="F1971" s="4">
        <f t="shared" si="152"/>
        <v>14</v>
      </c>
      <c r="G1971" s="4">
        <f t="shared" si="146"/>
        <v>3</v>
      </c>
      <c r="H1971" s="4">
        <f t="shared" si="149"/>
        <v>0</v>
      </c>
      <c r="I1971" s="5">
        <f t="shared" si="147"/>
        <v>0</v>
      </c>
      <c r="M1971" s="9">
        <v>2</v>
      </c>
      <c r="N1971" s="11">
        <f t="shared" si="153"/>
        <v>0</v>
      </c>
      <c r="O1971" s="3">
        <v>0</v>
      </c>
      <c r="P1971" s="11">
        <f t="shared" si="150"/>
        <v>0</v>
      </c>
      <c r="Q1971" s="11">
        <f t="shared" si="148"/>
        <v>1</v>
      </c>
      <c r="R1971" s="11">
        <f t="shared" si="154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51"/>
        <v>466</v>
      </c>
      <c r="F1972" s="4">
        <f t="shared" si="152"/>
        <v>28</v>
      </c>
      <c r="G1972" s="4">
        <f t="shared" si="146"/>
        <v>18</v>
      </c>
      <c r="H1972" s="4">
        <f t="shared" si="149"/>
        <v>0</v>
      </c>
      <c r="I1972" s="5">
        <f t="shared" si="147"/>
        <v>0</v>
      </c>
      <c r="M1972" s="9">
        <v>11</v>
      </c>
      <c r="N1972" s="11">
        <f t="shared" si="153"/>
        <v>0</v>
      </c>
      <c r="O1972" s="3">
        <v>0</v>
      </c>
      <c r="P1972" s="11">
        <f t="shared" si="150"/>
        <v>0</v>
      </c>
      <c r="Q1972" s="11">
        <f t="shared" si="148"/>
        <v>7</v>
      </c>
      <c r="R1972" s="11">
        <f t="shared" si="154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51"/>
        <v>137</v>
      </c>
      <c r="F1973" s="4">
        <f t="shared" si="152"/>
        <v>10</v>
      </c>
      <c r="G1973" s="4">
        <f t="shared" si="146"/>
        <v>5</v>
      </c>
      <c r="H1973" s="4">
        <f t="shared" si="149"/>
        <v>-1</v>
      </c>
      <c r="I1973" s="5">
        <f t="shared" si="147"/>
        <v>-0.16666666666666666</v>
      </c>
      <c r="M1973" s="9">
        <v>5</v>
      </c>
      <c r="N1973" s="11">
        <f t="shared" si="153"/>
        <v>1</v>
      </c>
      <c r="O1973" s="3">
        <v>0</v>
      </c>
      <c r="P1973" s="11">
        <f t="shared" si="150"/>
        <v>0</v>
      </c>
      <c r="Q1973" s="11">
        <f t="shared" si="148"/>
        <v>0</v>
      </c>
      <c r="R1973" s="11">
        <f t="shared" si="154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51"/>
        <v>106</v>
      </c>
      <c r="F1974" s="4">
        <f t="shared" si="152"/>
        <v>1</v>
      </c>
      <c r="G1974" s="4">
        <f t="shared" si="146"/>
        <v>4</v>
      </c>
      <c r="H1974" s="4">
        <f t="shared" si="149"/>
        <v>-1</v>
      </c>
      <c r="I1974" s="5">
        <f t="shared" si="147"/>
        <v>-0.2</v>
      </c>
      <c r="M1974" s="9">
        <v>2</v>
      </c>
      <c r="N1974" s="11">
        <f t="shared" si="153"/>
        <v>0</v>
      </c>
      <c r="O1974" s="3">
        <v>0</v>
      </c>
      <c r="P1974" s="11">
        <f t="shared" si="150"/>
        <v>0</v>
      </c>
      <c r="Q1974" s="11">
        <f t="shared" si="148"/>
        <v>2</v>
      </c>
      <c r="R1974" s="11">
        <f t="shared" si="154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51"/>
        <v>134</v>
      </c>
      <c r="F1975" s="4">
        <f t="shared" si="152"/>
        <v>5</v>
      </c>
      <c r="G1975" s="4">
        <f t="shared" si="146"/>
        <v>4</v>
      </c>
      <c r="H1975" s="4">
        <f t="shared" si="149"/>
        <v>2</v>
      </c>
      <c r="I1975" s="5">
        <f t="shared" si="147"/>
        <v>1</v>
      </c>
      <c r="M1975" s="9">
        <v>1</v>
      </c>
      <c r="N1975" s="11">
        <f t="shared" si="153"/>
        <v>0</v>
      </c>
      <c r="O1975" s="3">
        <v>0</v>
      </c>
      <c r="P1975" s="11">
        <f t="shared" si="150"/>
        <v>0</v>
      </c>
      <c r="Q1975" s="11">
        <f t="shared" si="148"/>
        <v>3</v>
      </c>
      <c r="R1975" s="11">
        <f t="shared" si="154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51"/>
        <v>110</v>
      </c>
      <c r="F1976" s="4">
        <f t="shared" si="152"/>
        <v>11</v>
      </c>
      <c r="G1976" s="4">
        <f t="shared" si="146"/>
        <v>5</v>
      </c>
      <c r="H1976" s="4">
        <f t="shared" si="149"/>
        <v>1</v>
      </c>
      <c r="I1976" s="5">
        <f t="shared" si="147"/>
        <v>0.25</v>
      </c>
      <c r="M1976" s="9">
        <v>1</v>
      </c>
      <c r="N1976" s="11">
        <f t="shared" si="153"/>
        <v>0</v>
      </c>
      <c r="O1976" s="3">
        <v>0</v>
      </c>
      <c r="P1976" s="11">
        <f t="shared" si="150"/>
        <v>0</v>
      </c>
      <c r="Q1976" s="11">
        <f t="shared" si="148"/>
        <v>4</v>
      </c>
      <c r="R1976" s="11">
        <f t="shared" si="154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51"/>
        <v>342</v>
      </c>
      <c r="F1977" s="4">
        <f t="shared" si="152"/>
        <v>25</v>
      </c>
      <c r="G1977" s="4">
        <f t="shared" si="146"/>
        <v>11</v>
      </c>
      <c r="H1977" s="4">
        <f t="shared" si="149"/>
        <v>0</v>
      </c>
      <c r="I1977" s="5">
        <f t="shared" si="147"/>
        <v>0</v>
      </c>
      <c r="M1977" s="9">
        <v>4</v>
      </c>
      <c r="N1977" s="11">
        <f t="shared" si="153"/>
        <v>1</v>
      </c>
      <c r="O1977" s="3">
        <v>0</v>
      </c>
      <c r="P1977" s="11">
        <f t="shared" si="150"/>
        <v>0</v>
      </c>
      <c r="Q1977" s="11">
        <f t="shared" si="148"/>
        <v>7</v>
      </c>
      <c r="R1977" s="11">
        <f t="shared" si="154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51"/>
        <v>77</v>
      </c>
      <c r="F1978" s="4">
        <f t="shared" si="152"/>
        <v>7</v>
      </c>
      <c r="G1978" s="4">
        <f t="shared" ref="G1978:G2041" si="155">C1978</f>
        <v>0</v>
      </c>
      <c r="H1978" s="4">
        <f t="shared" si="149"/>
        <v>0</v>
      </c>
      <c r="I1978" s="5">
        <f t="shared" si="147"/>
        <v>0</v>
      </c>
      <c r="M1978" s="10">
        <v>0</v>
      </c>
      <c r="N1978" s="11">
        <f t="shared" si="153"/>
        <v>0</v>
      </c>
      <c r="O1978" s="3">
        <v>0</v>
      </c>
      <c r="P1978" s="11">
        <f t="shared" si="150"/>
        <v>0</v>
      </c>
      <c r="Q1978" s="11">
        <f t="shared" si="148"/>
        <v>0</v>
      </c>
      <c r="R1978" s="11">
        <f t="shared" si="154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51"/>
        <v>839</v>
      </c>
      <c r="F1979" s="4">
        <f t="shared" si="152"/>
        <v>44</v>
      </c>
      <c r="G1979" s="4">
        <f t="shared" si="155"/>
        <v>43</v>
      </c>
      <c r="H1979" s="4">
        <f t="shared" si="149"/>
        <v>1</v>
      </c>
      <c r="I1979" s="5">
        <f t="shared" si="147"/>
        <v>2.3809523809523808E-2</v>
      </c>
      <c r="M1979" s="9">
        <v>10</v>
      </c>
      <c r="N1979" s="11">
        <f t="shared" si="153"/>
        <v>4</v>
      </c>
      <c r="O1979" s="3">
        <v>0</v>
      </c>
      <c r="P1979" s="11">
        <f t="shared" si="150"/>
        <v>0</v>
      </c>
      <c r="Q1979" s="11">
        <f t="shared" si="148"/>
        <v>33</v>
      </c>
      <c r="R1979" s="11">
        <f t="shared" si="154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51"/>
        <v>8900</v>
      </c>
      <c r="F1980" s="4">
        <f t="shared" si="152"/>
        <v>129</v>
      </c>
      <c r="G1980" s="4">
        <f t="shared" si="155"/>
        <v>1207</v>
      </c>
      <c r="H1980" s="4">
        <f t="shared" si="149"/>
        <v>29</v>
      </c>
      <c r="I1980" s="5">
        <f t="shared" si="147"/>
        <v>2.4617996604414261E-2</v>
      </c>
      <c r="M1980" s="9">
        <v>291</v>
      </c>
      <c r="N1980" s="11">
        <f t="shared" si="153"/>
        <v>12</v>
      </c>
      <c r="O1980" s="3">
        <v>16</v>
      </c>
      <c r="P1980" s="11">
        <f t="shared" si="150"/>
        <v>3</v>
      </c>
      <c r="Q1980" s="11">
        <f t="shared" si="148"/>
        <v>900</v>
      </c>
      <c r="R1980" s="11">
        <f t="shared" si="154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51"/>
        <v>82</v>
      </c>
      <c r="F1981" s="4">
        <f t="shared" si="152"/>
        <v>6</v>
      </c>
      <c r="G1981" s="4">
        <f t="shared" si="155"/>
        <v>3</v>
      </c>
      <c r="H1981" s="4">
        <f t="shared" si="149"/>
        <v>1</v>
      </c>
      <c r="I1981" s="5">
        <f t="shared" si="147"/>
        <v>0.5</v>
      </c>
      <c r="M1981" s="10">
        <v>0</v>
      </c>
      <c r="N1981" s="11">
        <f t="shared" si="153"/>
        <v>0</v>
      </c>
      <c r="O1981" s="3">
        <v>0</v>
      </c>
      <c r="P1981" s="11">
        <f t="shared" si="150"/>
        <v>0</v>
      </c>
      <c r="Q1981" s="11">
        <f t="shared" si="148"/>
        <v>3</v>
      </c>
      <c r="R1981" s="11">
        <f t="shared" si="154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51"/>
        <v>248</v>
      </c>
      <c r="F1982" s="4">
        <f t="shared" si="152"/>
        <v>25</v>
      </c>
      <c r="G1982" s="4">
        <f t="shared" si="155"/>
        <v>10</v>
      </c>
      <c r="H1982" s="4">
        <f t="shared" si="149"/>
        <v>1</v>
      </c>
      <c r="I1982" s="5">
        <f t="shared" si="147"/>
        <v>0.1111111111111111</v>
      </c>
      <c r="M1982" s="9">
        <v>3</v>
      </c>
      <c r="N1982" s="11">
        <f t="shared" si="153"/>
        <v>2</v>
      </c>
      <c r="O1982" s="3">
        <v>0</v>
      </c>
      <c r="P1982" s="11">
        <f t="shared" si="150"/>
        <v>0</v>
      </c>
      <c r="Q1982" s="11">
        <f t="shared" si="148"/>
        <v>7</v>
      </c>
      <c r="R1982" s="11">
        <f t="shared" si="154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51"/>
        <v>324</v>
      </c>
      <c r="F1983" s="4">
        <f t="shared" si="152"/>
        <v>12</v>
      </c>
      <c r="G1983" s="4">
        <f t="shared" si="155"/>
        <v>30</v>
      </c>
      <c r="H1983" s="4">
        <f t="shared" si="149"/>
        <v>0</v>
      </c>
      <c r="I1983" s="5">
        <f t="shared" si="147"/>
        <v>0</v>
      </c>
      <c r="M1983" s="9">
        <v>12</v>
      </c>
      <c r="N1983" s="11">
        <f t="shared" si="153"/>
        <v>1</v>
      </c>
      <c r="O1983" s="3">
        <v>0</v>
      </c>
      <c r="P1983" s="11">
        <f t="shared" si="150"/>
        <v>0</v>
      </c>
      <c r="Q1983" s="11">
        <f t="shared" si="148"/>
        <v>18</v>
      </c>
      <c r="R1983" s="11">
        <f t="shared" si="154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51"/>
        <v>291</v>
      </c>
      <c r="F1984" s="4">
        <f t="shared" si="152"/>
        <v>40</v>
      </c>
      <c r="G1984" s="4">
        <f t="shared" si="155"/>
        <v>22</v>
      </c>
      <c r="H1984" s="4">
        <f t="shared" si="149"/>
        <v>3</v>
      </c>
      <c r="I1984" s="5">
        <f t="shared" si="147"/>
        <v>0.15789473684210525</v>
      </c>
      <c r="M1984" s="9">
        <v>5</v>
      </c>
      <c r="N1984" s="11">
        <f t="shared" si="153"/>
        <v>1</v>
      </c>
      <c r="O1984" s="3">
        <v>0</v>
      </c>
      <c r="P1984" s="11">
        <f t="shared" si="150"/>
        <v>0</v>
      </c>
      <c r="Q1984" s="11">
        <f t="shared" si="148"/>
        <v>17</v>
      </c>
      <c r="R1984" s="11">
        <f t="shared" si="154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51"/>
        <v>400</v>
      </c>
      <c r="F1985" s="4">
        <f t="shared" si="152"/>
        <v>46</v>
      </c>
      <c r="G1985" s="4">
        <f t="shared" si="155"/>
        <v>36</v>
      </c>
      <c r="H1985" s="4">
        <f t="shared" si="149"/>
        <v>4</v>
      </c>
      <c r="I1985" s="5">
        <f t="shared" si="147"/>
        <v>0.125</v>
      </c>
      <c r="M1985" s="9">
        <v>10</v>
      </c>
      <c r="N1985" s="11">
        <f t="shared" si="153"/>
        <v>2</v>
      </c>
      <c r="O1985" s="3">
        <v>0</v>
      </c>
      <c r="P1985" s="11">
        <f t="shared" si="150"/>
        <v>0</v>
      </c>
      <c r="Q1985" s="11">
        <f t="shared" si="148"/>
        <v>26</v>
      </c>
      <c r="R1985" s="11">
        <f t="shared" si="154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51"/>
        <v>127</v>
      </c>
      <c r="F1986" s="4">
        <f t="shared" si="152"/>
        <v>8</v>
      </c>
      <c r="G1986" s="4">
        <f t="shared" si="155"/>
        <v>2</v>
      </c>
      <c r="H1986" s="4">
        <f t="shared" si="149"/>
        <v>0</v>
      </c>
      <c r="I1986" s="5">
        <f t="shared" si="147"/>
        <v>0</v>
      </c>
      <c r="M1986" s="10">
        <v>0</v>
      </c>
      <c r="N1986" s="11">
        <f t="shared" si="153"/>
        <v>0</v>
      </c>
      <c r="O1986" s="3">
        <v>0</v>
      </c>
      <c r="P1986" s="11">
        <f t="shared" si="150"/>
        <v>0</v>
      </c>
      <c r="Q1986" s="11">
        <f t="shared" si="148"/>
        <v>2</v>
      </c>
      <c r="R1986" s="11">
        <f t="shared" si="154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51"/>
        <v>255</v>
      </c>
      <c r="F1987" s="4">
        <f t="shared" si="152"/>
        <v>22</v>
      </c>
      <c r="G1987" s="4">
        <f t="shared" si="155"/>
        <v>21</v>
      </c>
      <c r="H1987" s="4">
        <f t="shared" si="149"/>
        <v>-1</v>
      </c>
      <c r="I1987" s="5">
        <f t="shared" ref="I1987:I2050" si="156">IFERROR((G1987-SUMIFS(G:G,A:A,A1987-1,B:B,B1987))/SUMIFS(G:G,A:A,A1987-1,B:B,B1987),0)</f>
        <v>-4.5454545454545456E-2</v>
      </c>
      <c r="M1987" s="9">
        <v>17</v>
      </c>
      <c r="N1987" s="11">
        <f t="shared" si="153"/>
        <v>0</v>
      </c>
      <c r="O1987" s="3">
        <v>1</v>
      </c>
      <c r="P1987" s="11">
        <f t="shared" si="150"/>
        <v>0</v>
      </c>
      <c r="Q1987" s="11">
        <f t="shared" si="148"/>
        <v>3</v>
      </c>
      <c r="R1987" s="11">
        <f t="shared" si="154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51"/>
        <v>371</v>
      </c>
      <c r="F1988" s="4">
        <f t="shared" si="152"/>
        <v>37</v>
      </c>
      <c r="G1988" s="4">
        <f t="shared" si="155"/>
        <v>20</v>
      </c>
      <c r="H1988" s="4">
        <f t="shared" si="149"/>
        <v>0</v>
      </c>
      <c r="I1988" s="5">
        <f t="shared" si="156"/>
        <v>0</v>
      </c>
      <c r="M1988" s="9">
        <v>8</v>
      </c>
      <c r="N1988" s="11">
        <f t="shared" si="153"/>
        <v>2</v>
      </c>
      <c r="O1988" s="3">
        <v>0</v>
      </c>
      <c r="P1988" s="11">
        <f t="shared" si="150"/>
        <v>0</v>
      </c>
      <c r="Q1988" s="11">
        <f t="shared" ref="Q1988:Q2051" si="157">G1988-O1988-M1988</f>
        <v>12</v>
      </c>
      <c r="R1988" s="11">
        <f t="shared" si="154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51"/>
        <v>152</v>
      </c>
      <c r="F1989" s="4">
        <f t="shared" si="152"/>
        <v>10</v>
      </c>
      <c r="G1989" s="4">
        <f t="shared" si="155"/>
        <v>3</v>
      </c>
      <c r="H1989" s="4">
        <f t="shared" ref="H1989:H2052" si="158">G1989-SUMIFS(G:G,A:A,A1989-1,B:B,B1989)</f>
        <v>0</v>
      </c>
      <c r="I1989" s="5">
        <f t="shared" si="156"/>
        <v>0</v>
      </c>
      <c r="M1989" s="10">
        <v>0</v>
      </c>
      <c r="N1989" s="11">
        <f t="shared" si="153"/>
        <v>0</v>
      </c>
      <c r="O1989" s="3">
        <v>0</v>
      </c>
      <c r="P1989" s="11">
        <f t="shared" si="150"/>
        <v>0</v>
      </c>
      <c r="Q1989" s="11">
        <f t="shared" si="157"/>
        <v>3</v>
      </c>
      <c r="R1989" s="11">
        <f t="shared" si="154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51"/>
        <v>90</v>
      </c>
      <c r="F1990" s="4">
        <f t="shared" si="152"/>
        <v>6</v>
      </c>
      <c r="G1990" s="4">
        <f t="shared" si="155"/>
        <v>4</v>
      </c>
      <c r="H1990" s="4">
        <f t="shared" si="158"/>
        <v>0</v>
      </c>
      <c r="I1990" s="5">
        <f t="shared" si="156"/>
        <v>0</v>
      </c>
      <c r="M1990" s="9">
        <v>4</v>
      </c>
      <c r="N1990" s="11">
        <f t="shared" si="153"/>
        <v>0</v>
      </c>
      <c r="O1990" s="3">
        <v>0</v>
      </c>
      <c r="P1990" s="11">
        <f t="shared" si="150"/>
        <v>0</v>
      </c>
      <c r="Q1990" s="11">
        <f t="shared" si="157"/>
        <v>0</v>
      </c>
      <c r="R1990" s="11">
        <f t="shared" si="154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51"/>
        <v>280</v>
      </c>
      <c r="F1991" s="4">
        <f t="shared" si="152"/>
        <v>41</v>
      </c>
      <c r="G1991" s="4">
        <f t="shared" si="155"/>
        <v>27</v>
      </c>
      <c r="H1991" s="4">
        <f t="shared" si="158"/>
        <v>1</v>
      </c>
      <c r="I1991" s="5">
        <f t="shared" si="156"/>
        <v>3.8461538461538464E-2</v>
      </c>
      <c r="M1991" s="9">
        <v>18</v>
      </c>
      <c r="N1991" s="11">
        <f t="shared" si="153"/>
        <v>0</v>
      </c>
      <c r="O1991" s="3">
        <v>1</v>
      </c>
      <c r="P1991" s="11">
        <f t="shared" si="150"/>
        <v>0</v>
      </c>
      <c r="Q1991" s="11">
        <f t="shared" si="157"/>
        <v>8</v>
      </c>
      <c r="R1991" s="11">
        <f t="shared" si="154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51"/>
        <v>209</v>
      </c>
      <c r="F1992" s="4">
        <f t="shared" si="152"/>
        <v>17</v>
      </c>
      <c r="G1992" s="4">
        <f t="shared" si="155"/>
        <v>23</v>
      </c>
      <c r="H1992" s="4">
        <f t="shared" si="158"/>
        <v>0</v>
      </c>
      <c r="I1992" s="5">
        <f t="shared" si="156"/>
        <v>0</v>
      </c>
      <c r="M1992" s="9">
        <v>15</v>
      </c>
      <c r="N1992" s="11">
        <f t="shared" si="153"/>
        <v>1</v>
      </c>
      <c r="O1992" s="3">
        <v>0</v>
      </c>
      <c r="P1992" s="11">
        <f t="shared" si="150"/>
        <v>0</v>
      </c>
      <c r="Q1992" s="11">
        <f t="shared" si="157"/>
        <v>8</v>
      </c>
      <c r="R1992" s="11">
        <f t="shared" si="154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51"/>
        <v>243</v>
      </c>
      <c r="F1993" s="4">
        <f t="shared" si="152"/>
        <v>24</v>
      </c>
      <c r="G1993" s="4">
        <f t="shared" si="155"/>
        <v>6</v>
      </c>
      <c r="H1993" s="4">
        <f t="shared" si="158"/>
        <v>1</v>
      </c>
      <c r="I1993" s="5">
        <f t="shared" si="156"/>
        <v>0.2</v>
      </c>
      <c r="M1993" s="9">
        <v>3</v>
      </c>
      <c r="N1993" s="11">
        <f t="shared" si="153"/>
        <v>0</v>
      </c>
      <c r="O1993" s="3">
        <v>1</v>
      </c>
      <c r="P1993" s="11">
        <f t="shared" si="150"/>
        <v>0</v>
      </c>
      <c r="Q1993" s="11">
        <f t="shared" si="157"/>
        <v>2</v>
      </c>
      <c r="R1993" s="11">
        <f t="shared" si="154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51"/>
        <v>1413</v>
      </c>
      <c r="F1994" s="4">
        <f t="shared" si="152"/>
        <v>59</v>
      </c>
      <c r="G1994" s="4">
        <f t="shared" si="155"/>
        <v>109</v>
      </c>
      <c r="H1994" s="4">
        <f t="shared" si="158"/>
        <v>2</v>
      </c>
      <c r="I1994" s="5">
        <f t="shared" si="156"/>
        <v>1.8691588785046728E-2</v>
      </c>
      <c r="M1994" s="9">
        <v>50</v>
      </c>
      <c r="N1994" s="11">
        <f t="shared" si="153"/>
        <v>7</v>
      </c>
      <c r="O1994" s="3">
        <v>10</v>
      </c>
      <c r="P1994" s="11">
        <f t="shared" si="150"/>
        <v>0</v>
      </c>
      <c r="Q1994" s="11">
        <f t="shared" si="157"/>
        <v>49</v>
      </c>
      <c r="R1994" s="11">
        <f t="shared" si="154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51"/>
        <v>20</v>
      </c>
      <c r="F1995" s="4">
        <f t="shared" si="152"/>
        <v>3</v>
      </c>
      <c r="G1995" s="4">
        <f t="shared" si="155"/>
        <v>0</v>
      </c>
      <c r="H1995" s="4">
        <f t="shared" si="158"/>
        <v>0</v>
      </c>
      <c r="I1995" s="5">
        <f t="shared" si="156"/>
        <v>0</v>
      </c>
      <c r="M1995" s="10">
        <v>0</v>
      </c>
      <c r="N1995" s="11">
        <f t="shared" si="153"/>
        <v>0</v>
      </c>
      <c r="O1995" s="3">
        <v>0</v>
      </c>
      <c r="P1995" s="11">
        <f t="shared" si="150"/>
        <v>0</v>
      </c>
      <c r="Q1995" s="11">
        <f t="shared" si="157"/>
        <v>0</v>
      </c>
      <c r="R1995" s="11">
        <f t="shared" si="154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51"/>
        <v>161</v>
      </c>
      <c r="F1996" s="4">
        <f t="shared" si="152"/>
        <v>18</v>
      </c>
      <c r="G1996" s="4">
        <f t="shared" si="155"/>
        <v>7</v>
      </c>
      <c r="H1996" s="4">
        <f t="shared" si="158"/>
        <v>0</v>
      </c>
      <c r="I1996" s="5">
        <f t="shared" si="156"/>
        <v>0</v>
      </c>
      <c r="M1996" s="9">
        <v>2</v>
      </c>
      <c r="N1996" s="11">
        <f t="shared" si="153"/>
        <v>1</v>
      </c>
      <c r="O1996" s="3">
        <v>0</v>
      </c>
      <c r="P1996" s="11">
        <f t="shared" si="150"/>
        <v>0</v>
      </c>
      <c r="Q1996" s="11">
        <f t="shared" si="157"/>
        <v>5</v>
      </c>
      <c r="R1996" s="11">
        <f t="shared" si="154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51"/>
        <v>254</v>
      </c>
      <c r="F1997" s="4">
        <f t="shared" si="152"/>
        <v>20</v>
      </c>
      <c r="G1997" s="4">
        <f t="shared" si="155"/>
        <v>2</v>
      </c>
      <c r="H1997" s="4">
        <f t="shared" si="158"/>
        <v>0</v>
      </c>
      <c r="I1997" s="5">
        <f t="shared" si="156"/>
        <v>0</v>
      </c>
      <c r="M1997" s="9">
        <v>1</v>
      </c>
      <c r="N1997" s="11">
        <f t="shared" si="153"/>
        <v>0</v>
      </c>
      <c r="O1997" s="3">
        <v>0</v>
      </c>
      <c r="P1997" s="11">
        <f t="shared" si="150"/>
        <v>0</v>
      </c>
      <c r="Q1997" s="11">
        <f t="shared" si="157"/>
        <v>1</v>
      </c>
      <c r="R1997" s="11">
        <f t="shared" si="154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51"/>
        <v>247</v>
      </c>
      <c r="F1998" s="4">
        <f t="shared" si="152"/>
        <v>31</v>
      </c>
      <c r="G1998" s="4">
        <f t="shared" si="155"/>
        <v>24</v>
      </c>
      <c r="H1998" s="4">
        <f t="shared" si="158"/>
        <v>1</v>
      </c>
      <c r="I1998" s="5">
        <f t="shared" si="156"/>
        <v>4.3478260869565216E-2</v>
      </c>
      <c r="M1998" s="9">
        <v>6</v>
      </c>
      <c r="N1998" s="11">
        <f t="shared" si="153"/>
        <v>0</v>
      </c>
      <c r="O1998" s="3">
        <v>2</v>
      </c>
      <c r="P1998" s="11">
        <f t="shared" si="150"/>
        <v>0</v>
      </c>
      <c r="Q1998" s="11">
        <f t="shared" si="157"/>
        <v>16</v>
      </c>
      <c r="R1998" s="11">
        <f t="shared" si="154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51"/>
        <v>137</v>
      </c>
      <c r="F1999" s="4">
        <f t="shared" si="152"/>
        <v>22</v>
      </c>
      <c r="G1999" s="4">
        <f t="shared" si="155"/>
        <v>12</v>
      </c>
      <c r="H1999" s="4">
        <f t="shared" si="158"/>
        <v>-1</v>
      </c>
      <c r="I1999" s="5">
        <f t="shared" si="156"/>
        <v>-7.6923076923076927E-2</v>
      </c>
      <c r="M1999" s="9">
        <v>3</v>
      </c>
      <c r="N1999" s="11">
        <f t="shared" si="153"/>
        <v>0</v>
      </c>
      <c r="O1999" s="3">
        <v>1</v>
      </c>
      <c r="P1999" s="11">
        <f t="shared" si="150"/>
        <v>0</v>
      </c>
      <c r="Q1999" s="11">
        <f t="shared" si="157"/>
        <v>8</v>
      </c>
      <c r="R1999" s="11">
        <f t="shared" si="154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51"/>
        <v>200</v>
      </c>
      <c r="F2000" s="4">
        <f t="shared" si="152"/>
        <v>17</v>
      </c>
      <c r="G2000" s="4">
        <f t="shared" si="155"/>
        <v>2</v>
      </c>
      <c r="H2000" s="4">
        <f t="shared" si="158"/>
        <v>0</v>
      </c>
      <c r="I2000" s="5">
        <f t="shared" si="156"/>
        <v>0</v>
      </c>
      <c r="M2000" s="9">
        <v>1</v>
      </c>
      <c r="N2000" s="11">
        <f t="shared" si="153"/>
        <v>0</v>
      </c>
      <c r="O2000" s="3">
        <v>0</v>
      </c>
      <c r="P2000" s="11">
        <f t="shared" si="150"/>
        <v>0</v>
      </c>
      <c r="Q2000" s="11">
        <f t="shared" si="157"/>
        <v>1</v>
      </c>
      <c r="R2000" s="11">
        <f t="shared" si="154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51"/>
        <v>181</v>
      </c>
      <c r="F2001" s="4">
        <f t="shared" si="152"/>
        <v>12</v>
      </c>
      <c r="G2001" s="4">
        <f t="shared" si="155"/>
        <v>8</v>
      </c>
      <c r="H2001" s="4">
        <f t="shared" si="158"/>
        <v>2</v>
      </c>
      <c r="I2001" s="5">
        <f t="shared" si="156"/>
        <v>0.33333333333333331</v>
      </c>
      <c r="M2001" s="9">
        <v>2</v>
      </c>
      <c r="N2001" s="11">
        <f t="shared" si="153"/>
        <v>0</v>
      </c>
      <c r="O2001" s="3">
        <v>0</v>
      </c>
      <c r="P2001" s="11">
        <f t="shared" si="150"/>
        <v>0</v>
      </c>
      <c r="Q2001" s="11">
        <f t="shared" si="157"/>
        <v>6</v>
      </c>
      <c r="R2001" s="11">
        <f t="shared" si="154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51"/>
        <v>117</v>
      </c>
      <c r="F2002" s="4">
        <f t="shared" si="152"/>
        <v>5</v>
      </c>
      <c r="G2002" s="4">
        <f t="shared" si="155"/>
        <v>2</v>
      </c>
      <c r="H2002" s="4">
        <f t="shared" si="158"/>
        <v>0</v>
      </c>
      <c r="I2002" s="5">
        <f t="shared" si="156"/>
        <v>0</v>
      </c>
      <c r="M2002" s="9">
        <v>1</v>
      </c>
      <c r="N2002" s="11">
        <f t="shared" si="153"/>
        <v>0</v>
      </c>
      <c r="O2002" s="3">
        <v>0</v>
      </c>
      <c r="P2002" s="11">
        <f t="shared" si="150"/>
        <v>0</v>
      </c>
      <c r="Q2002" s="11">
        <f t="shared" si="157"/>
        <v>1</v>
      </c>
      <c r="R2002" s="11">
        <f t="shared" si="154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51"/>
        <v>113</v>
      </c>
      <c r="F2003" s="4">
        <f t="shared" si="152"/>
        <v>4</v>
      </c>
      <c r="G2003" s="4">
        <f t="shared" si="155"/>
        <v>3</v>
      </c>
      <c r="H2003" s="4">
        <f t="shared" si="158"/>
        <v>0</v>
      </c>
      <c r="I2003" s="5">
        <f t="shared" si="156"/>
        <v>0</v>
      </c>
      <c r="M2003" s="9">
        <v>2</v>
      </c>
      <c r="N2003" s="11">
        <f t="shared" si="153"/>
        <v>1</v>
      </c>
      <c r="O2003" s="3">
        <v>0</v>
      </c>
      <c r="P2003" s="11">
        <f t="shared" si="150"/>
        <v>0</v>
      </c>
      <c r="Q2003" s="11">
        <f t="shared" si="157"/>
        <v>1</v>
      </c>
      <c r="R2003" s="11">
        <f t="shared" si="154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51"/>
        <v>108</v>
      </c>
      <c r="F2004" s="4">
        <f t="shared" si="152"/>
        <v>8</v>
      </c>
      <c r="G2004" s="4">
        <f t="shared" si="155"/>
        <v>4</v>
      </c>
      <c r="H2004" s="4">
        <f t="shared" si="158"/>
        <v>0</v>
      </c>
      <c r="I2004" s="5">
        <f t="shared" si="156"/>
        <v>0</v>
      </c>
      <c r="M2004" s="9">
        <v>2</v>
      </c>
      <c r="N2004" s="11">
        <f t="shared" si="153"/>
        <v>0</v>
      </c>
      <c r="O2004" s="3">
        <v>0</v>
      </c>
      <c r="P2004" s="11">
        <f t="shared" si="150"/>
        <v>0</v>
      </c>
      <c r="Q2004" s="11">
        <f t="shared" si="157"/>
        <v>2</v>
      </c>
      <c r="R2004" s="11">
        <f t="shared" si="154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51"/>
        <v>133</v>
      </c>
      <c r="F2005" s="4">
        <f t="shared" si="152"/>
        <v>15</v>
      </c>
      <c r="G2005" s="4">
        <f t="shared" si="155"/>
        <v>7</v>
      </c>
      <c r="H2005" s="4">
        <f t="shared" si="158"/>
        <v>2</v>
      </c>
      <c r="I2005" s="5">
        <f t="shared" si="156"/>
        <v>0.4</v>
      </c>
      <c r="M2005" s="9">
        <v>1</v>
      </c>
      <c r="N2005" s="11">
        <f t="shared" si="153"/>
        <v>0</v>
      </c>
      <c r="O2005" s="3">
        <v>0</v>
      </c>
      <c r="P2005" s="11">
        <f t="shared" si="150"/>
        <v>0</v>
      </c>
      <c r="Q2005" s="11">
        <f t="shared" si="157"/>
        <v>6</v>
      </c>
      <c r="R2005" s="11">
        <f t="shared" si="154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51"/>
        <v>225</v>
      </c>
      <c r="F2006" s="4">
        <f t="shared" si="152"/>
        <v>20</v>
      </c>
      <c r="G2006" s="4">
        <f t="shared" si="155"/>
        <v>16</v>
      </c>
      <c r="H2006" s="4">
        <f t="shared" si="158"/>
        <v>1</v>
      </c>
      <c r="I2006" s="5">
        <f t="shared" si="156"/>
        <v>6.6666666666666666E-2</v>
      </c>
      <c r="M2006" s="9">
        <v>8</v>
      </c>
      <c r="N2006" s="11">
        <f t="shared" si="153"/>
        <v>0</v>
      </c>
      <c r="O2006" s="3">
        <v>0</v>
      </c>
      <c r="P2006" s="11">
        <f t="shared" si="150"/>
        <v>0</v>
      </c>
      <c r="Q2006" s="11">
        <f t="shared" si="157"/>
        <v>8</v>
      </c>
      <c r="R2006" s="11">
        <f t="shared" si="154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51"/>
        <v>31</v>
      </c>
      <c r="F2007" s="4">
        <f t="shared" si="152"/>
        <v>2</v>
      </c>
      <c r="G2007" s="4">
        <f t="shared" si="155"/>
        <v>2</v>
      </c>
      <c r="H2007" s="4">
        <f t="shared" si="158"/>
        <v>0</v>
      </c>
      <c r="I2007" s="5">
        <f t="shared" si="156"/>
        <v>0</v>
      </c>
      <c r="M2007" s="10">
        <v>0</v>
      </c>
      <c r="N2007" s="11">
        <f t="shared" si="153"/>
        <v>0</v>
      </c>
      <c r="O2007" s="3">
        <v>0</v>
      </c>
      <c r="P2007" s="11">
        <f t="shared" si="150"/>
        <v>0</v>
      </c>
      <c r="Q2007" s="11">
        <f t="shared" si="157"/>
        <v>2</v>
      </c>
      <c r="R2007" s="11">
        <f t="shared" si="154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51"/>
        <v>2584</v>
      </c>
      <c r="F2008" s="4">
        <f t="shared" si="152"/>
        <v>219</v>
      </c>
      <c r="G2008" s="4">
        <f t="shared" si="155"/>
        <v>173</v>
      </c>
      <c r="H2008" s="4">
        <f t="shared" si="158"/>
        <v>4</v>
      </c>
      <c r="I2008" s="5">
        <f t="shared" si="156"/>
        <v>2.3668639053254437E-2</v>
      </c>
      <c r="M2008" s="9">
        <v>128</v>
      </c>
      <c r="N2008" s="11">
        <f t="shared" si="153"/>
        <v>-1</v>
      </c>
      <c r="O2008" s="3">
        <v>4</v>
      </c>
      <c r="P2008" s="11">
        <f t="shared" si="150"/>
        <v>0</v>
      </c>
      <c r="Q2008" s="11">
        <f t="shared" si="157"/>
        <v>41</v>
      </c>
      <c r="R2008" s="11">
        <f t="shared" si="154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51"/>
        <v>459</v>
      </c>
      <c r="F2009" s="4">
        <f t="shared" si="152"/>
        <v>427</v>
      </c>
      <c r="G2009" s="4">
        <f t="shared" si="155"/>
        <v>4</v>
      </c>
      <c r="H2009" s="4">
        <f t="shared" si="158"/>
        <v>4</v>
      </c>
      <c r="I2009" s="5">
        <f t="shared" si="156"/>
        <v>0</v>
      </c>
      <c r="M2009" s="10">
        <v>0</v>
      </c>
      <c r="N2009" s="11">
        <f t="shared" si="153"/>
        <v>0</v>
      </c>
      <c r="O2009" s="3">
        <v>0</v>
      </c>
      <c r="P2009" s="11">
        <f t="shared" si="150"/>
        <v>0</v>
      </c>
      <c r="Q2009" s="11">
        <f t="shared" si="157"/>
        <v>4</v>
      </c>
      <c r="R2009" s="11">
        <f t="shared" si="154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51"/>
        <v>145</v>
      </c>
      <c r="F2010" s="4">
        <f t="shared" si="152"/>
        <v>8</v>
      </c>
      <c r="G2010" s="4">
        <f t="shared" si="155"/>
        <v>9</v>
      </c>
      <c r="H2010" s="4">
        <f t="shared" si="158"/>
        <v>1</v>
      </c>
      <c r="I2010" s="5">
        <f t="shared" si="156"/>
        <v>0.125</v>
      </c>
      <c r="M2010" s="9">
        <v>1</v>
      </c>
      <c r="N2010" s="11">
        <f t="shared" si="153"/>
        <v>0</v>
      </c>
      <c r="O2010" s="3">
        <v>0</v>
      </c>
      <c r="P2010" s="11">
        <f t="shared" si="150"/>
        <v>0</v>
      </c>
      <c r="Q2010" s="11">
        <f t="shared" si="157"/>
        <v>8</v>
      </c>
      <c r="R2010" s="11">
        <f t="shared" si="154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51"/>
        <v>328</v>
      </c>
      <c r="F2011" s="4">
        <f t="shared" si="152"/>
        <v>27</v>
      </c>
      <c r="G2011" s="4">
        <f t="shared" si="155"/>
        <v>13</v>
      </c>
      <c r="H2011" s="4">
        <f t="shared" si="158"/>
        <v>1</v>
      </c>
      <c r="I2011" s="5">
        <f t="shared" si="156"/>
        <v>8.3333333333333329E-2</v>
      </c>
      <c r="M2011" s="9">
        <v>5</v>
      </c>
      <c r="N2011" s="11">
        <f t="shared" si="153"/>
        <v>0</v>
      </c>
      <c r="O2011" s="3">
        <v>0</v>
      </c>
      <c r="P2011" s="11">
        <f t="shared" si="150"/>
        <v>0</v>
      </c>
      <c r="Q2011" s="11">
        <f t="shared" si="157"/>
        <v>8</v>
      </c>
      <c r="R2011" s="11">
        <f t="shared" si="154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51"/>
        <v>35</v>
      </c>
      <c r="F2012" s="4">
        <f t="shared" si="152"/>
        <v>1</v>
      </c>
      <c r="G2012" s="4">
        <f t="shared" si="155"/>
        <v>2</v>
      </c>
      <c r="H2012" s="4">
        <f t="shared" si="158"/>
        <v>0</v>
      </c>
      <c r="I2012" s="5">
        <f t="shared" si="156"/>
        <v>0</v>
      </c>
      <c r="M2012" s="9">
        <v>1</v>
      </c>
      <c r="N2012" s="11">
        <f t="shared" si="153"/>
        <v>0</v>
      </c>
      <c r="O2012" s="3">
        <v>0</v>
      </c>
      <c r="P2012" s="11">
        <f t="shared" ref="P2012:P2075" si="159">O2012-SUMIFS(O:O,B:B,B2012,A:A,A2012-1)</f>
        <v>0</v>
      </c>
      <c r="Q2012" s="11">
        <f t="shared" si="157"/>
        <v>1</v>
      </c>
      <c r="R2012" s="11">
        <f t="shared" si="154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51"/>
        <v>110</v>
      </c>
      <c r="F2013" s="4">
        <f t="shared" si="152"/>
        <v>11</v>
      </c>
      <c r="G2013" s="4">
        <f t="shared" si="155"/>
        <v>9</v>
      </c>
      <c r="H2013" s="4">
        <f t="shared" si="158"/>
        <v>1</v>
      </c>
      <c r="I2013" s="5">
        <f t="shared" si="156"/>
        <v>0.125</v>
      </c>
      <c r="M2013" s="9">
        <v>2</v>
      </c>
      <c r="N2013" s="11">
        <f t="shared" si="153"/>
        <v>0</v>
      </c>
      <c r="O2013" s="3">
        <v>0</v>
      </c>
      <c r="P2013" s="11">
        <f t="shared" si="159"/>
        <v>0</v>
      </c>
      <c r="Q2013" s="11">
        <f t="shared" si="157"/>
        <v>7</v>
      </c>
      <c r="R2013" s="11">
        <f t="shared" si="154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51"/>
        <v>274</v>
      </c>
      <c r="F2014" s="4">
        <f t="shared" si="152"/>
        <v>21</v>
      </c>
      <c r="G2014" s="4">
        <f t="shared" si="155"/>
        <v>16</v>
      </c>
      <c r="H2014" s="4">
        <f t="shared" si="158"/>
        <v>0</v>
      </c>
      <c r="I2014" s="5">
        <f t="shared" si="156"/>
        <v>0</v>
      </c>
      <c r="M2014" s="9">
        <v>11</v>
      </c>
      <c r="N2014" s="11">
        <f t="shared" si="153"/>
        <v>0</v>
      </c>
      <c r="O2014" s="3">
        <v>0</v>
      </c>
      <c r="P2014" s="11">
        <f t="shared" si="159"/>
        <v>0</v>
      </c>
      <c r="Q2014" s="11">
        <f t="shared" si="157"/>
        <v>5</v>
      </c>
      <c r="R2014" s="11">
        <f t="shared" si="154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51"/>
        <v>428</v>
      </c>
      <c r="F2015" s="4">
        <f t="shared" si="152"/>
        <v>51</v>
      </c>
      <c r="G2015" s="4">
        <f t="shared" si="155"/>
        <v>26</v>
      </c>
      <c r="H2015" s="4">
        <f t="shared" si="158"/>
        <v>2</v>
      </c>
      <c r="I2015" s="5">
        <f t="shared" si="156"/>
        <v>8.3333333333333329E-2</v>
      </c>
      <c r="M2015" s="9">
        <v>7</v>
      </c>
      <c r="N2015" s="11">
        <f t="shared" si="153"/>
        <v>1</v>
      </c>
      <c r="O2015" s="3">
        <v>2</v>
      </c>
      <c r="P2015" s="11">
        <f t="shared" si="159"/>
        <v>0</v>
      </c>
      <c r="Q2015" s="11">
        <f t="shared" si="157"/>
        <v>17</v>
      </c>
      <c r="R2015" s="11">
        <f t="shared" si="154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51"/>
        <v>801</v>
      </c>
      <c r="F2016" s="4">
        <f t="shared" si="152"/>
        <v>91</v>
      </c>
      <c r="G2016" s="4">
        <f t="shared" si="155"/>
        <v>68</v>
      </c>
      <c r="H2016" s="4">
        <f t="shared" si="158"/>
        <v>9</v>
      </c>
      <c r="I2016" s="5">
        <f t="shared" si="156"/>
        <v>0.15254237288135594</v>
      </c>
      <c r="M2016" s="9">
        <v>11</v>
      </c>
      <c r="N2016" s="11">
        <f t="shared" si="153"/>
        <v>2</v>
      </c>
      <c r="O2016" s="3">
        <v>0</v>
      </c>
      <c r="P2016" s="11">
        <f t="shared" si="159"/>
        <v>0</v>
      </c>
      <c r="Q2016" s="11">
        <f t="shared" si="157"/>
        <v>57</v>
      </c>
      <c r="R2016" s="11">
        <f t="shared" si="154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51"/>
        <v>165</v>
      </c>
      <c r="F2017" s="4">
        <f t="shared" si="152"/>
        <v>10</v>
      </c>
      <c r="G2017" s="4">
        <f t="shared" si="155"/>
        <v>26</v>
      </c>
      <c r="H2017" s="4">
        <f t="shared" si="158"/>
        <v>1</v>
      </c>
      <c r="I2017" s="5">
        <f t="shared" si="156"/>
        <v>0.04</v>
      </c>
      <c r="M2017" s="9">
        <v>13</v>
      </c>
      <c r="N2017" s="11">
        <f t="shared" si="153"/>
        <v>0</v>
      </c>
      <c r="O2017" s="3">
        <v>1</v>
      </c>
      <c r="P2017" s="11">
        <f t="shared" si="159"/>
        <v>0</v>
      </c>
      <c r="Q2017" s="11">
        <f t="shared" si="157"/>
        <v>12</v>
      </c>
      <c r="R2017" s="11">
        <f t="shared" si="154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51"/>
        <v>205</v>
      </c>
      <c r="F2018" s="4">
        <f t="shared" si="152"/>
        <v>12</v>
      </c>
      <c r="G2018" s="4">
        <f t="shared" si="155"/>
        <v>9</v>
      </c>
      <c r="H2018" s="4">
        <f t="shared" si="158"/>
        <v>0</v>
      </c>
      <c r="I2018" s="5">
        <f t="shared" si="156"/>
        <v>0</v>
      </c>
      <c r="M2018" s="9">
        <v>2</v>
      </c>
      <c r="N2018" s="11">
        <f t="shared" si="153"/>
        <v>0</v>
      </c>
      <c r="O2018" s="3">
        <v>1</v>
      </c>
      <c r="P2018" s="11">
        <f t="shared" si="159"/>
        <v>0</v>
      </c>
      <c r="Q2018" s="11">
        <f t="shared" si="157"/>
        <v>6</v>
      </c>
      <c r="R2018" s="11">
        <f t="shared" si="154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51"/>
        <v>662</v>
      </c>
      <c r="F2019" s="4">
        <f t="shared" si="152"/>
        <v>13</v>
      </c>
      <c r="G2019" s="4">
        <f t="shared" si="155"/>
        <v>33</v>
      </c>
      <c r="H2019" s="4">
        <f t="shared" si="158"/>
        <v>1</v>
      </c>
      <c r="I2019" s="5">
        <f t="shared" si="156"/>
        <v>3.125E-2</v>
      </c>
      <c r="M2019" s="9">
        <v>17</v>
      </c>
      <c r="N2019" s="11">
        <f t="shared" si="153"/>
        <v>1</v>
      </c>
      <c r="O2019" s="3">
        <v>0</v>
      </c>
      <c r="P2019" s="11">
        <f t="shared" si="159"/>
        <v>0</v>
      </c>
      <c r="Q2019" s="11">
        <f t="shared" si="157"/>
        <v>16</v>
      </c>
      <c r="R2019" s="11">
        <f t="shared" si="154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51"/>
        <v>360</v>
      </c>
      <c r="F2020" s="4">
        <f t="shared" si="152"/>
        <v>47</v>
      </c>
      <c r="G2020" s="4">
        <f t="shared" si="155"/>
        <v>5</v>
      </c>
      <c r="H2020" s="4">
        <f t="shared" si="158"/>
        <v>1</v>
      </c>
      <c r="I2020" s="5">
        <f t="shared" si="156"/>
        <v>0.25</v>
      </c>
      <c r="M2020" s="9">
        <v>4</v>
      </c>
      <c r="N2020" s="11">
        <f t="shared" si="153"/>
        <v>1</v>
      </c>
      <c r="O2020" s="3">
        <v>0</v>
      </c>
      <c r="P2020" s="11">
        <f t="shared" si="159"/>
        <v>0</v>
      </c>
      <c r="Q2020" s="11">
        <f t="shared" si="157"/>
        <v>1</v>
      </c>
      <c r="R2020" s="11">
        <f t="shared" si="154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160">SUM(C2021:D2021)</f>
        <v>128</v>
      </c>
      <c r="F2021" s="4">
        <f t="shared" si="152"/>
        <v>8</v>
      </c>
      <c r="G2021" s="4">
        <f t="shared" si="155"/>
        <v>9</v>
      </c>
      <c r="H2021" s="4">
        <f t="shared" si="158"/>
        <v>0</v>
      </c>
      <c r="I2021" s="5">
        <f t="shared" si="156"/>
        <v>0</v>
      </c>
      <c r="M2021" s="9">
        <v>4</v>
      </c>
      <c r="N2021" s="11">
        <f t="shared" si="153"/>
        <v>0</v>
      </c>
      <c r="O2021" s="3">
        <v>0</v>
      </c>
      <c r="P2021" s="11">
        <f t="shared" si="159"/>
        <v>0</v>
      </c>
      <c r="Q2021" s="11">
        <f t="shared" si="157"/>
        <v>5</v>
      </c>
      <c r="R2021" s="11">
        <f t="shared" si="154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60"/>
        <v>81</v>
      </c>
      <c r="F2022" s="4">
        <f t="shared" ref="F2022:F2085" si="161">E2022-SUMIFS(E:E,A:A,A2022-1,B:B,B2022)</f>
        <v>4</v>
      </c>
      <c r="G2022" s="4">
        <f t="shared" si="155"/>
        <v>3</v>
      </c>
      <c r="H2022" s="4">
        <f t="shared" si="158"/>
        <v>0</v>
      </c>
      <c r="I2022" s="5">
        <f t="shared" si="156"/>
        <v>0</v>
      </c>
      <c r="M2022" s="9">
        <v>2</v>
      </c>
      <c r="N2022" s="11">
        <f t="shared" ref="N2022:N2085" si="162">M2022-SUMIFS(M:M,B:B,B2022,A:A,A2022-1)</f>
        <v>0</v>
      </c>
      <c r="O2022" s="3">
        <v>0</v>
      </c>
      <c r="P2022" s="11">
        <f t="shared" si="159"/>
        <v>0</v>
      </c>
      <c r="Q2022" s="11">
        <f t="shared" si="157"/>
        <v>1</v>
      </c>
      <c r="R2022" s="11">
        <f t="shared" ref="R2022:R2085" si="163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60"/>
        <v>230</v>
      </c>
      <c r="F2023" s="4">
        <f t="shared" si="161"/>
        <v>11</v>
      </c>
      <c r="G2023" s="4">
        <f t="shared" si="155"/>
        <v>8</v>
      </c>
      <c r="H2023" s="4">
        <f t="shared" si="158"/>
        <v>0</v>
      </c>
      <c r="I2023" s="5">
        <f t="shared" si="156"/>
        <v>0</v>
      </c>
      <c r="M2023" s="9">
        <v>5</v>
      </c>
      <c r="N2023" s="11">
        <f t="shared" si="162"/>
        <v>0</v>
      </c>
      <c r="O2023" s="3">
        <v>0</v>
      </c>
      <c r="P2023" s="11">
        <f t="shared" si="159"/>
        <v>0</v>
      </c>
      <c r="Q2023" s="11">
        <f t="shared" si="157"/>
        <v>3</v>
      </c>
      <c r="R2023" s="11">
        <f t="shared" si="163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60"/>
        <v>1386</v>
      </c>
      <c r="F2024" s="4">
        <f t="shared" si="161"/>
        <v>97</v>
      </c>
      <c r="G2024" s="4">
        <f t="shared" si="155"/>
        <v>102</v>
      </c>
      <c r="H2024" s="4">
        <f t="shared" si="158"/>
        <v>5</v>
      </c>
      <c r="I2024" s="5">
        <f t="shared" si="156"/>
        <v>5.1546391752577317E-2</v>
      </c>
      <c r="M2024" s="9">
        <v>20</v>
      </c>
      <c r="N2024" s="11">
        <f t="shared" si="162"/>
        <v>1</v>
      </c>
      <c r="O2024" s="3">
        <v>2</v>
      </c>
      <c r="P2024" s="11">
        <f t="shared" si="159"/>
        <v>0</v>
      </c>
      <c r="Q2024" s="11">
        <f t="shared" si="157"/>
        <v>80</v>
      </c>
      <c r="R2024" s="11">
        <f t="shared" si="163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60"/>
        <v>38</v>
      </c>
      <c r="F2025" s="4">
        <f t="shared" si="161"/>
        <v>5</v>
      </c>
      <c r="G2025" s="4">
        <f t="shared" si="155"/>
        <v>0</v>
      </c>
      <c r="H2025" s="4">
        <f t="shared" si="158"/>
        <v>0</v>
      </c>
      <c r="I2025" s="5">
        <f t="shared" si="156"/>
        <v>0</v>
      </c>
      <c r="M2025" s="10">
        <v>0</v>
      </c>
      <c r="N2025" s="11">
        <f t="shared" si="162"/>
        <v>0</v>
      </c>
      <c r="O2025" s="3">
        <v>0</v>
      </c>
      <c r="P2025" s="11">
        <f t="shared" si="159"/>
        <v>0</v>
      </c>
      <c r="Q2025" s="11">
        <f t="shared" si="157"/>
        <v>0</v>
      </c>
      <c r="R2025" s="11">
        <f t="shared" si="163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160"/>
        <v>98</v>
      </c>
      <c r="F2026" s="4">
        <f t="shared" si="161"/>
        <v>6</v>
      </c>
      <c r="G2026" s="4">
        <f t="shared" si="155"/>
        <v>5</v>
      </c>
      <c r="H2026" s="4">
        <f t="shared" si="158"/>
        <v>0</v>
      </c>
      <c r="I2026" s="5">
        <f t="shared" si="156"/>
        <v>0</v>
      </c>
      <c r="M2026" s="9">
        <v>4</v>
      </c>
      <c r="N2026" s="11">
        <f t="shared" si="162"/>
        <v>0</v>
      </c>
      <c r="O2026" s="3">
        <v>0</v>
      </c>
      <c r="P2026" s="11">
        <f t="shared" si="159"/>
        <v>0</v>
      </c>
      <c r="Q2026" s="11">
        <f t="shared" si="157"/>
        <v>1</v>
      </c>
      <c r="R2026" s="11">
        <f t="shared" si="163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60"/>
        <v>147</v>
      </c>
      <c r="F2027" s="4">
        <f t="shared" si="161"/>
        <v>12</v>
      </c>
      <c r="G2027" s="4">
        <f t="shared" si="155"/>
        <v>8</v>
      </c>
      <c r="H2027" s="4">
        <f t="shared" si="158"/>
        <v>1</v>
      </c>
      <c r="I2027" s="5">
        <f t="shared" si="156"/>
        <v>0.14285714285714285</v>
      </c>
      <c r="M2027" s="9">
        <v>2</v>
      </c>
      <c r="N2027" s="11">
        <f t="shared" si="162"/>
        <v>0</v>
      </c>
      <c r="O2027" s="3">
        <v>1</v>
      </c>
      <c r="P2027" s="11">
        <f t="shared" si="159"/>
        <v>0</v>
      </c>
      <c r="Q2027" s="11">
        <f t="shared" si="157"/>
        <v>5</v>
      </c>
      <c r="R2027" s="11">
        <f t="shared" si="163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60"/>
        <v>336</v>
      </c>
      <c r="F2028" s="4">
        <f t="shared" si="161"/>
        <v>23</v>
      </c>
      <c r="G2028" s="4">
        <f t="shared" si="155"/>
        <v>5</v>
      </c>
      <c r="H2028" s="4">
        <f t="shared" si="158"/>
        <v>0</v>
      </c>
      <c r="I2028" s="5">
        <f t="shared" si="156"/>
        <v>0</v>
      </c>
      <c r="M2028" s="9">
        <v>3</v>
      </c>
      <c r="N2028" s="11">
        <f t="shared" si="162"/>
        <v>0</v>
      </c>
      <c r="O2028" s="3">
        <v>0</v>
      </c>
      <c r="P2028" s="11">
        <f t="shared" si="159"/>
        <v>0</v>
      </c>
      <c r="Q2028" s="11">
        <f t="shared" si="157"/>
        <v>2</v>
      </c>
      <c r="R2028" s="11">
        <f t="shared" si="163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60"/>
        <v>42</v>
      </c>
      <c r="F2029" s="4">
        <f t="shared" si="161"/>
        <v>2</v>
      </c>
      <c r="G2029" s="4">
        <f t="shared" si="155"/>
        <v>4</v>
      </c>
      <c r="H2029" s="4">
        <f t="shared" si="158"/>
        <v>0</v>
      </c>
      <c r="I2029" s="5">
        <f t="shared" si="156"/>
        <v>0</v>
      </c>
      <c r="M2029" s="9">
        <v>2</v>
      </c>
      <c r="N2029" s="11">
        <f t="shared" si="162"/>
        <v>0</v>
      </c>
      <c r="O2029" s="3">
        <v>0</v>
      </c>
      <c r="P2029" s="11">
        <f t="shared" si="159"/>
        <v>0</v>
      </c>
      <c r="Q2029" s="11">
        <f t="shared" si="157"/>
        <v>2</v>
      </c>
      <c r="R2029" s="11">
        <f t="shared" si="163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60"/>
        <v>39</v>
      </c>
      <c r="F2030" s="4">
        <f t="shared" si="161"/>
        <v>6</v>
      </c>
      <c r="G2030" s="4">
        <f t="shared" si="155"/>
        <v>0</v>
      </c>
      <c r="H2030" s="4">
        <f t="shared" si="158"/>
        <v>0</v>
      </c>
      <c r="I2030" s="5">
        <f t="shared" si="156"/>
        <v>0</v>
      </c>
      <c r="M2030" s="10">
        <v>0</v>
      </c>
      <c r="N2030" s="11">
        <f t="shared" si="162"/>
        <v>0</v>
      </c>
      <c r="O2030" s="3">
        <v>0</v>
      </c>
      <c r="P2030" s="11">
        <f t="shared" si="159"/>
        <v>0</v>
      </c>
      <c r="Q2030" s="11">
        <f t="shared" si="157"/>
        <v>0</v>
      </c>
      <c r="R2030" s="11">
        <f t="shared" si="163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60"/>
        <v>50</v>
      </c>
      <c r="F2031" s="4">
        <f t="shared" si="161"/>
        <v>5</v>
      </c>
      <c r="G2031" s="4">
        <f t="shared" si="155"/>
        <v>5</v>
      </c>
      <c r="H2031" s="4">
        <f t="shared" si="158"/>
        <v>1</v>
      </c>
      <c r="I2031" s="5">
        <f t="shared" si="156"/>
        <v>0.25</v>
      </c>
      <c r="M2031" s="9">
        <v>3</v>
      </c>
      <c r="N2031" s="11">
        <f t="shared" si="162"/>
        <v>0</v>
      </c>
      <c r="O2031" s="3">
        <v>0</v>
      </c>
      <c r="P2031" s="11">
        <f t="shared" si="159"/>
        <v>0</v>
      </c>
      <c r="Q2031" s="11">
        <f t="shared" si="157"/>
        <v>2</v>
      </c>
      <c r="R2031" s="11">
        <f t="shared" si="163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60"/>
        <v>867</v>
      </c>
      <c r="F2032" s="4">
        <f t="shared" si="161"/>
        <v>43</v>
      </c>
      <c r="G2032" s="4">
        <f t="shared" si="155"/>
        <v>87</v>
      </c>
      <c r="H2032" s="4">
        <f t="shared" si="158"/>
        <v>0</v>
      </c>
      <c r="I2032" s="5">
        <f t="shared" si="156"/>
        <v>0</v>
      </c>
      <c r="M2032" s="9">
        <v>28</v>
      </c>
      <c r="N2032" s="11">
        <f t="shared" si="162"/>
        <v>7</v>
      </c>
      <c r="O2032" s="3">
        <v>0</v>
      </c>
      <c r="P2032" s="11">
        <f t="shared" si="159"/>
        <v>0</v>
      </c>
      <c r="Q2032" s="11">
        <f t="shared" si="157"/>
        <v>59</v>
      </c>
      <c r="R2032" s="11">
        <f t="shared" si="163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60"/>
        <v>215</v>
      </c>
      <c r="F2033" s="4">
        <f t="shared" si="161"/>
        <v>21</v>
      </c>
      <c r="G2033" s="4">
        <f t="shared" si="155"/>
        <v>0</v>
      </c>
      <c r="H2033" s="4">
        <f t="shared" si="158"/>
        <v>0</v>
      </c>
      <c r="I2033" s="5">
        <f t="shared" si="156"/>
        <v>0</v>
      </c>
      <c r="M2033" s="10">
        <v>0</v>
      </c>
      <c r="N2033" s="11">
        <f t="shared" si="162"/>
        <v>0</v>
      </c>
      <c r="O2033" s="3">
        <v>0</v>
      </c>
      <c r="P2033" s="11">
        <f t="shared" si="159"/>
        <v>0</v>
      </c>
      <c r="Q2033" s="11">
        <f t="shared" si="157"/>
        <v>0</v>
      </c>
      <c r="R2033" s="11">
        <f t="shared" si="163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60"/>
        <v>343</v>
      </c>
      <c r="F2034" s="4">
        <f t="shared" si="161"/>
        <v>43</v>
      </c>
      <c r="G2034" s="4">
        <f t="shared" si="155"/>
        <v>5</v>
      </c>
      <c r="H2034" s="4">
        <f t="shared" si="158"/>
        <v>0</v>
      </c>
      <c r="I2034" s="5">
        <f t="shared" si="156"/>
        <v>0</v>
      </c>
      <c r="M2034" s="9">
        <v>4</v>
      </c>
      <c r="N2034" s="11">
        <f t="shared" si="162"/>
        <v>0</v>
      </c>
      <c r="O2034" s="3">
        <v>0</v>
      </c>
      <c r="P2034" s="11">
        <f t="shared" si="159"/>
        <v>0</v>
      </c>
      <c r="Q2034" s="11">
        <f t="shared" si="157"/>
        <v>1</v>
      </c>
      <c r="R2034" s="11">
        <f t="shared" si="163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60"/>
        <v>826</v>
      </c>
      <c r="F2035" s="4">
        <f t="shared" si="161"/>
        <v>34</v>
      </c>
      <c r="G2035" s="4">
        <f t="shared" si="155"/>
        <v>88</v>
      </c>
      <c r="H2035" s="4">
        <f t="shared" si="158"/>
        <v>4</v>
      </c>
      <c r="I2035" s="5">
        <f t="shared" si="156"/>
        <v>4.7619047619047616E-2</v>
      </c>
      <c r="M2035" s="9">
        <v>46</v>
      </c>
      <c r="N2035" s="11">
        <f t="shared" si="162"/>
        <v>5</v>
      </c>
      <c r="O2035" s="3">
        <v>0</v>
      </c>
      <c r="P2035" s="11">
        <f t="shared" si="159"/>
        <v>0</v>
      </c>
      <c r="Q2035" s="11">
        <f t="shared" si="157"/>
        <v>42</v>
      </c>
      <c r="R2035" s="11">
        <f t="shared" si="163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60"/>
        <v>2397</v>
      </c>
      <c r="F2036" s="4">
        <f t="shared" si="161"/>
        <v>122</v>
      </c>
      <c r="G2036" s="4">
        <f t="shared" si="155"/>
        <v>250</v>
      </c>
      <c r="H2036" s="4">
        <f t="shared" si="158"/>
        <v>7</v>
      </c>
      <c r="I2036" s="5">
        <f t="shared" si="156"/>
        <v>2.8806584362139918E-2</v>
      </c>
      <c r="M2036" s="9">
        <v>84</v>
      </c>
      <c r="N2036" s="11">
        <f t="shared" si="162"/>
        <v>16</v>
      </c>
      <c r="O2036" s="3">
        <v>6</v>
      </c>
      <c r="P2036" s="11">
        <f t="shared" si="159"/>
        <v>0</v>
      </c>
      <c r="Q2036" s="11">
        <f t="shared" si="157"/>
        <v>160</v>
      </c>
      <c r="R2036" s="11">
        <f t="shared" si="163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60"/>
        <v>118</v>
      </c>
      <c r="F2037" s="4">
        <f t="shared" si="161"/>
        <v>5</v>
      </c>
      <c r="G2037" s="4">
        <f t="shared" si="155"/>
        <v>9</v>
      </c>
      <c r="H2037" s="4">
        <f t="shared" si="158"/>
        <v>1</v>
      </c>
      <c r="I2037" s="5">
        <f t="shared" si="156"/>
        <v>0.125</v>
      </c>
      <c r="M2037" s="9">
        <v>3</v>
      </c>
      <c r="N2037" s="11">
        <f t="shared" si="162"/>
        <v>0</v>
      </c>
      <c r="O2037" s="3">
        <v>0</v>
      </c>
      <c r="P2037" s="11">
        <f t="shared" si="159"/>
        <v>0</v>
      </c>
      <c r="Q2037" s="11">
        <f t="shared" si="157"/>
        <v>6</v>
      </c>
      <c r="R2037" s="11">
        <f t="shared" si="163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60"/>
        <v>93</v>
      </c>
      <c r="F2038" s="4">
        <f t="shared" si="161"/>
        <v>11</v>
      </c>
      <c r="G2038" s="4">
        <f t="shared" si="155"/>
        <v>3</v>
      </c>
      <c r="H2038" s="4">
        <f t="shared" si="158"/>
        <v>2</v>
      </c>
      <c r="I2038" s="5">
        <f t="shared" si="156"/>
        <v>2</v>
      </c>
      <c r="M2038" s="10">
        <v>0</v>
      </c>
      <c r="N2038" s="11">
        <f t="shared" si="162"/>
        <v>0</v>
      </c>
      <c r="O2038" s="3">
        <v>0</v>
      </c>
      <c r="P2038" s="11">
        <f t="shared" si="159"/>
        <v>0</v>
      </c>
      <c r="Q2038" s="11">
        <f t="shared" si="157"/>
        <v>3</v>
      </c>
      <c r="R2038" s="11">
        <f t="shared" si="163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60"/>
        <v>538</v>
      </c>
      <c r="F2039" s="4">
        <f t="shared" si="161"/>
        <v>43</v>
      </c>
      <c r="G2039" s="4">
        <f t="shared" si="155"/>
        <v>22</v>
      </c>
      <c r="H2039" s="4">
        <f t="shared" si="158"/>
        <v>1</v>
      </c>
      <c r="I2039" s="5">
        <f t="shared" si="156"/>
        <v>4.7619047619047616E-2</v>
      </c>
      <c r="M2039" s="9">
        <v>17</v>
      </c>
      <c r="N2039" s="11">
        <f t="shared" si="162"/>
        <v>0</v>
      </c>
      <c r="O2039" s="3">
        <v>0</v>
      </c>
      <c r="P2039" s="11">
        <f t="shared" si="159"/>
        <v>0</v>
      </c>
      <c r="Q2039" s="11">
        <f t="shared" si="157"/>
        <v>5</v>
      </c>
      <c r="R2039" s="11">
        <f t="shared" si="163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60"/>
        <v>8176</v>
      </c>
      <c r="F2040" s="4">
        <f t="shared" si="161"/>
        <v>994</v>
      </c>
      <c r="G2040" s="4">
        <f t="shared" si="155"/>
        <v>1331</v>
      </c>
      <c r="H2040" s="4">
        <f t="shared" si="158"/>
        <v>116</v>
      </c>
      <c r="I2040" s="5">
        <f t="shared" si="156"/>
        <v>9.5473251028806591E-2</v>
      </c>
      <c r="M2040" s="9">
        <v>236</v>
      </c>
      <c r="N2040" s="11">
        <f t="shared" si="162"/>
        <v>57</v>
      </c>
      <c r="O2040" s="3">
        <v>21</v>
      </c>
      <c r="P2040" s="11">
        <f t="shared" si="159"/>
        <v>1</v>
      </c>
      <c r="Q2040" s="11">
        <f t="shared" si="157"/>
        <v>1074</v>
      </c>
      <c r="R2040" s="11">
        <f t="shared" si="163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60"/>
        <v>199</v>
      </c>
      <c r="F2041" s="4">
        <f t="shared" si="161"/>
        <v>6</v>
      </c>
      <c r="G2041" s="4">
        <f t="shared" si="155"/>
        <v>10</v>
      </c>
      <c r="H2041" s="4">
        <f t="shared" si="158"/>
        <v>0</v>
      </c>
      <c r="I2041" s="5">
        <f t="shared" si="156"/>
        <v>0</v>
      </c>
      <c r="M2041" s="10">
        <v>0</v>
      </c>
      <c r="N2041" s="11">
        <f t="shared" si="162"/>
        <v>0</v>
      </c>
      <c r="O2041" s="3">
        <v>0</v>
      </c>
      <c r="P2041" s="11">
        <f t="shared" si="159"/>
        <v>0</v>
      </c>
      <c r="Q2041" s="11">
        <f t="shared" si="157"/>
        <v>10</v>
      </c>
      <c r="R2041" s="11">
        <f t="shared" si="163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60"/>
        <v>102</v>
      </c>
      <c r="F2042" s="4">
        <f t="shared" si="161"/>
        <v>3</v>
      </c>
      <c r="G2042" s="4">
        <f t="shared" ref="G2042:G2105" si="164">C2042</f>
        <v>4</v>
      </c>
      <c r="H2042" s="4">
        <f t="shared" si="158"/>
        <v>0</v>
      </c>
      <c r="I2042" s="5">
        <f t="shared" si="156"/>
        <v>0</v>
      </c>
      <c r="M2042" s="10">
        <v>0</v>
      </c>
      <c r="N2042" s="11">
        <f t="shared" si="162"/>
        <v>0</v>
      </c>
      <c r="O2042" s="3">
        <v>0</v>
      </c>
      <c r="P2042" s="11">
        <f t="shared" si="159"/>
        <v>0</v>
      </c>
      <c r="Q2042" s="11">
        <f t="shared" si="157"/>
        <v>4</v>
      </c>
      <c r="R2042" s="11">
        <f t="shared" si="163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60"/>
        <v>456</v>
      </c>
      <c r="F2043" s="4">
        <f t="shared" si="161"/>
        <v>42</v>
      </c>
      <c r="G2043" s="4">
        <f t="shared" si="164"/>
        <v>42</v>
      </c>
      <c r="H2043" s="4">
        <f t="shared" si="158"/>
        <v>5</v>
      </c>
      <c r="I2043" s="5">
        <f t="shared" si="156"/>
        <v>0.13513513513513514</v>
      </c>
      <c r="M2043" s="9">
        <v>21</v>
      </c>
      <c r="N2043" s="11">
        <f t="shared" si="162"/>
        <v>2</v>
      </c>
      <c r="O2043" s="3">
        <v>1</v>
      </c>
      <c r="P2043" s="11">
        <f t="shared" si="159"/>
        <v>0</v>
      </c>
      <c r="Q2043" s="11">
        <f t="shared" si="157"/>
        <v>20</v>
      </c>
      <c r="R2043" s="11">
        <f t="shared" si="163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60"/>
        <v>2241</v>
      </c>
      <c r="F2044" s="4">
        <f t="shared" si="161"/>
        <v>75</v>
      </c>
      <c r="G2044" s="4">
        <f t="shared" si="164"/>
        <v>454</v>
      </c>
      <c r="H2044" s="4">
        <f t="shared" si="158"/>
        <v>9</v>
      </c>
      <c r="I2044" s="5">
        <f t="shared" si="156"/>
        <v>2.0224719101123594E-2</v>
      </c>
      <c r="M2044" s="9">
        <v>114</v>
      </c>
      <c r="N2044" s="11">
        <f t="shared" si="162"/>
        <v>16</v>
      </c>
      <c r="O2044" s="3">
        <v>26</v>
      </c>
      <c r="P2044" s="11">
        <f t="shared" si="159"/>
        <v>4</v>
      </c>
      <c r="Q2044" s="11">
        <f t="shared" si="157"/>
        <v>314</v>
      </c>
      <c r="R2044" s="11">
        <f t="shared" si="163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60"/>
        <v>582</v>
      </c>
      <c r="F2045" s="4">
        <f t="shared" si="161"/>
        <v>69</v>
      </c>
      <c r="G2045" s="4">
        <f t="shared" si="164"/>
        <v>50</v>
      </c>
      <c r="H2045" s="4">
        <f t="shared" si="158"/>
        <v>1</v>
      </c>
      <c r="I2045" s="5">
        <f t="shared" si="156"/>
        <v>2.0408163265306121E-2</v>
      </c>
      <c r="M2045" s="9">
        <v>20</v>
      </c>
      <c r="N2045" s="11">
        <f t="shared" si="162"/>
        <v>3</v>
      </c>
      <c r="O2045" s="3">
        <v>0</v>
      </c>
      <c r="P2045" s="11">
        <f t="shared" si="159"/>
        <v>0</v>
      </c>
      <c r="Q2045" s="11">
        <f t="shared" si="157"/>
        <v>30</v>
      </c>
      <c r="R2045" s="11">
        <f t="shared" si="163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60"/>
        <v>113</v>
      </c>
      <c r="F2046" s="4">
        <f t="shared" si="161"/>
        <v>3</v>
      </c>
      <c r="G2046" s="4">
        <f t="shared" si="164"/>
        <v>20</v>
      </c>
      <c r="H2046" s="4">
        <f t="shared" si="158"/>
        <v>0</v>
      </c>
      <c r="I2046" s="5">
        <f t="shared" si="156"/>
        <v>0</v>
      </c>
      <c r="M2046" s="9">
        <v>1</v>
      </c>
      <c r="N2046" s="11">
        <f t="shared" si="162"/>
        <v>1</v>
      </c>
      <c r="O2046" s="3">
        <v>1</v>
      </c>
      <c r="P2046" s="11">
        <f t="shared" si="159"/>
        <v>0</v>
      </c>
      <c r="Q2046" s="11">
        <f t="shared" si="157"/>
        <v>18</v>
      </c>
      <c r="R2046" s="11">
        <f t="shared" si="163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60"/>
        <v>58</v>
      </c>
      <c r="F2047" s="4">
        <f t="shared" si="161"/>
        <v>4</v>
      </c>
      <c r="G2047" s="4">
        <f t="shared" si="164"/>
        <v>1</v>
      </c>
      <c r="H2047" s="4">
        <f t="shared" si="158"/>
        <v>0</v>
      </c>
      <c r="I2047" s="5">
        <f t="shared" si="156"/>
        <v>0</v>
      </c>
      <c r="M2047" s="9">
        <v>1</v>
      </c>
      <c r="N2047" s="11">
        <f t="shared" si="162"/>
        <v>1</v>
      </c>
      <c r="O2047" s="3">
        <v>0</v>
      </c>
      <c r="P2047" s="11">
        <f t="shared" si="159"/>
        <v>0</v>
      </c>
      <c r="Q2047" s="11">
        <f t="shared" si="157"/>
        <v>0</v>
      </c>
      <c r="R2047" s="11">
        <f t="shared" si="163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60"/>
        <v>65</v>
      </c>
      <c r="F2048" s="4">
        <f t="shared" si="161"/>
        <v>7</v>
      </c>
      <c r="G2048" s="4">
        <f t="shared" si="164"/>
        <v>3</v>
      </c>
      <c r="H2048" s="4">
        <f t="shared" si="158"/>
        <v>0</v>
      </c>
      <c r="I2048" s="5">
        <f t="shared" si="156"/>
        <v>0</v>
      </c>
      <c r="M2048" s="9">
        <v>1</v>
      </c>
      <c r="N2048" s="11">
        <f t="shared" si="162"/>
        <v>0</v>
      </c>
      <c r="O2048" s="3">
        <v>0</v>
      </c>
      <c r="P2048" s="11">
        <f t="shared" si="159"/>
        <v>0</v>
      </c>
      <c r="Q2048" s="11">
        <f t="shared" si="157"/>
        <v>2</v>
      </c>
      <c r="R2048" s="11">
        <f t="shared" si="163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60"/>
        <v>45</v>
      </c>
      <c r="F2049" s="4">
        <f t="shared" si="161"/>
        <v>5</v>
      </c>
      <c r="G2049" s="4">
        <f t="shared" si="164"/>
        <v>1</v>
      </c>
      <c r="H2049" s="4">
        <f t="shared" si="158"/>
        <v>1</v>
      </c>
      <c r="I2049" s="5">
        <f t="shared" si="156"/>
        <v>0</v>
      </c>
      <c r="M2049" s="10">
        <v>0</v>
      </c>
      <c r="N2049" s="11">
        <f t="shared" si="162"/>
        <v>0</v>
      </c>
      <c r="O2049" s="3">
        <v>0</v>
      </c>
      <c r="P2049" s="11">
        <f t="shared" si="159"/>
        <v>0</v>
      </c>
      <c r="Q2049" s="11">
        <f t="shared" si="157"/>
        <v>1</v>
      </c>
      <c r="R2049" s="11">
        <f t="shared" si="163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60"/>
        <v>246</v>
      </c>
      <c r="F2050" s="4">
        <f t="shared" si="161"/>
        <v>24</v>
      </c>
      <c r="G2050" s="4">
        <f t="shared" si="164"/>
        <v>4</v>
      </c>
      <c r="H2050" s="4">
        <f t="shared" si="158"/>
        <v>0</v>
      </c>
      <c r="I2050" s="5">
        <f t="shared" si="156"/>
        <v>0</v>
      </c>
      <c r="M2050" s="10">
        <v>0</v>
      </c>
      <c r="N2050" s="11">
        <f t="shared" si="162"/>
        <v>0</v>
      </c>
      <c r="O2050" s="3">
        <v>0</v>
      </c>
      <c r="P2050" s="11">
        <f t="shared" si="159"/>
        <v>0</v>
      </c>
      <c r="Q2050" s="11">
        <f t="shared" si="157"/>
        <v>4</v>
      </c>
      <c r="R2050" s="11">
        <f t="shared" si="163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60"/>
        <v>586</v>
      </c>
      <c r="F2051" s="4">
        <f t="shared" si="161"/>
        <v>30</v>
      </c>
      <c r="G2051" s="4">
        <f t="shared" si="164"/>
        <v>42</v>
      </c>
      <c r="H2051" s="4">
        <f t="shared" si="158"/>
        <v>0</v>
      </c>
      <c r="I2051" s="5">
        <f t="shared" ref="I2051:I2114" si="165">IFERROR((G2051-SUMIFS(G:G,A:A,A2051-1,B:B,B2051))/SUMIFS(G:G,A:A,A2051-1,B:B,B2051),0)</f>
        <v>0</v>
      </c>
      <c r="M2051" s="9">
        <v>23</v>
      </c>
      <c r="N2051" s="11">
        <f t="shared" si="162"/>
        <v>0</v>
      </c>
      <c r="O2051" s="3">
        <v>0</v>
      </c>
      <c r="P2051" s="11">
        <f t="shared" si="159"/>
        <v>0</v>
      </c>
      <c r="Q2051" s="11">
        <f t="shared" si="157"/>
        <v>19</v>
      </c>
      <c r="R2051" s="11">
        <f t="shared" si="163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60"/>
        <v>88</v>
      </c>
      <c r="F2052" s="4">
        <f t="shared" si="161"/>
        <v>8</v>
      </c>
      <c r="G2052" s="4">
        <f t="shared" si="164"/>
        <v>2</v>
      </c>
      <c r="H2052" s="4">
        <f t="shared" si="158"/>
        <v>0</v>
      </c>
      <c r="I2052" s="5">
        <f t="shared" si="165"/>
        <v>0</v>
      </c>
      <c r="M2052" s="9">
        <v>1</v>
      </c>
      <c r="N2052" s="11">
        <f t="shared" si="162"/>
        <v>0</v>
      </c>
      <c r="O2052" s="3">
        <v>0</v>
      </c>
      <c r="P2052" s="11">
        <f t="shared" si="159"/>
        <v>0</v>
      </c>
      <c r="Q2052" s="11">
        <f t="shared" ref="Q2052:Q2053" si="166">G2052-O2052-M2052</f>
        <v>1</v>
      </c>
      <c r="R2052" s="11">
        <f t="shared" si="163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60"/>
        <v>166</v>
      </c>
      <c r="F2053" s="4">
        <f t="shared" si="161"/>
        <v>14</v>
      </c>
      <c r="G2053" s="4">
        <f t="shared" si="164"/>
        <v>6</v>
      </c>
      <c r="H2053" s="4">
        <f t="shared" ref="H2053:H2116" si="167">G2053-SUMIFS(G:G,A:A,A2053-1,B:B,B2053)</f>
        <v>1</v>
      </c>
      <c r="I2053" s="5">
        <f t="shared" si="165"/>
        <v>0.2</v>
      </c>
      <c r="M2053" s="9">
        <v>1</v>
      </c>
      <c r="N2053" s="11">
        <f t="shared" si="162"/>
        <v>0</v>
      </c>
      <c r="O2053" s="3">
        <v>0</v>
      </c>
      <c r="P2053" s="11">
        <f t="shared" si="159"/>
        <v>0</v>
      </c>
      <c r="Q2053" s="11">
        <f t="shared" si="166"/>
        <v>5</v>
      </c>
      <c r="R2053" s="11">
        <f t="shared" si="163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60"/>
        <v>257</v>
      </c>
      <c r="F2054" s="4">
        <f t="shared" si="161"/>
        <v>26</v>
      </c>
      <c r="G2054" s="4">
        <f t="shared" si="164"/>
        <v>4</v>
      </c>
      <c r="H2054" s="4">
        <f t="shared" si="167"/>
        <v>1</v>
      </c>
      <c r="I2054" s="5">
        <f t="shared" si="165"/>
        <v>0.33333333333333331</v>
      </c>
      <c r="M2054" s="9">
        <v>1</v>
      </c>
      <c r="N2054" s="11">
        <f t="shared" si="162"/>
        <v>1</v>
      </c>
      <c r="O2054" s="3">
        <v>0</v>
      </c>
      <c r="P2054" s="11">
        <f t="shared" si="159"/>
        <v>0</v>
      </c>
      <c r="Q2054" s="11">
        <f t="shared" ref="Q2054:Q2058" si="168">G2054-O2054-M2054</f>
        <v>3</v>
      </c>
      <c r="R2054" s="11">
        <f t="shared" si="163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60"/>
        <v>2767</v>
      </c>
      <c r="F2055" s="4">
        <f t="shared" si="161"/>
        <v>54</v>
      </c>
      <c r="G2055" s="4">
        <f t="shared" si="164"/>
        <v>318</v>
      </c>
      <c r="H2055" s="4">
        <f t="shared" si="167"/>
        <v>0</v>
      </c>
      <c r="I2055" s="5">
        <f t="shared" si="165"/>
        <v>0</v>
      </c>
      <c r="M2055" s="9">
        <v>172</v>
      </c>
      <c r="N2055" s="11">
        <f t="shared" si="162"/>
        <v>5</v>
      </c>
      <c r="O2055" s="3">
        <v>4</v>
      </c>
      <c r="P2055" s="11">
        <f t="shared" si="159"/>
        <v>0</v>
      </c>
      <c r="Q2055" s="11">
        <f t="shared" si="168"/>
        <v>142</v>
      </c>
      <c r="R2055" s="11">
        <f t="shared" si="163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60"/>
        <v>1539</v>
      </c>
      <c r="F2056" s="4">
        <f t="shared" si="161"/>
        <v>48</v>
      </c>
      <c r="G2056" s="4">
        <f t="shared" si="164"/>
        <v>143</v>
      </c>
      <c r="H2056" s="4">
        <f t="shared" si="167"/>
        <v>4</v>
      </c>
      <c r="I2056" s="5">
        <f t="shared" si="165"/>
        <v>2.8776978417266189E-2</v>
      </c>
      <c r="M2056" s="9">
        <v>54</v>
      </c>
      <c r="N2056" s="11">
        <f t="shared" si="162"/>
        <v>8</v>
      </c>
      <c r="O2056" s="3">
        <v>1</v>
      </c>
      <c r="P2056" s="11">
        <f t="shared" si="159"/>
        <v>0</v>
      </c>
      <c r="Q2056" s="11">
        <f t="shared" si="168"/>
        <v>88</v>
      </c>
      <c r="R2056" s="11">
        <f t="shared" si="163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60"/>
        <v>13513</v>
      </c>
      <c r="F2057" s="4">
        <f t="shared" si="161"/>
        <v>801</v>
      </c>
      <c r="G2057" s="4">
        <f t="shared" si="164"/>
        <v>260</v>
      </c>
      <c r="H2057" s="4">
        <f t="shared" si="167"/>
        <v>21</v>
      </c>
      <c r="I2057" s="5">
        <f t="shared" si="165"/>
        <v>8.7866108786610872E-2</v>
      </c>
      <c r="M2057" s="10">
        <v>0</v>
      </c>
      <c r="N2057" s="11">
        <f t="shared" si="162"/>
        <v>-7</v>
      </c>
      <c r="O2057" s="3">
        <v>1</v>
      </c>
      <c r="P2057" s="11">
        <f t="shared" si="159"/>
        <v>0</v>
      </c>
      <c r="Q2057" s="11">
        <f t="shared" si="168"/>
        <v>259</v>
      </c>
      <c r="R2057" s="11">
        <f t="shared" si="163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60"/>
        <v>9683</v>
      </c>
      <c r="F2058" s="4">
        <f t="shared" si="161"/>
        <v>583</v>
      </c>
      <c r="G2058" s="4">
        <f t="shared" si="164"/>
        <v>46</v>
      </c>
      <c r="H2058" s="4">
        <f t="shared" si="167"/>
        <v>34</v>
      </c>
      <c r="I2058" s="5">
        <f t="shared" si="165"/>
        <v>2.8333333333333335</v>
      </c>
      <c r="M2058" s="9">
        <v>7</v>
      </c>
      <c r="N2058" s="11">
        <f t="shared" si="162"/>
        <v>7</v>
      </c>
      <c r="O2058" s="3">
        <v>0</v>
      </c>
      <c r="P2058" s="11">
        <f t="shared" si="159"/>
        <v>0</v>
      </c>
      <c r="Q2058" s="11">
        <f t="shared" si="168"/>
        <v>39</v>
      </c>
      <c r="R2058" s="11">
        <f t="shared" si="163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60"/>
        <v>-1</v>
      </c>
      <c r="F2059" s="4">
        <f t="shared" si="161"/>
        <v>-79</v>
      </c>
      <c r="G2059" s="4">
        <f t="shared" si="164"/>
        <v>0</v>
      </c>
      <c r="H2059" s="4">
        <f t="shared" si="167"/>
        <v>0</v>
      </c>
      <c r="I2059" s="5">
        <f t="shared" si="165"/>
        <v>0</v>
      </c>
      <c r="M2059" s="3">
        <v>0</v>
      </c>
      <c r="N2059" s="11">
        <f t="shared" si="162"/>
        <v>0</v>
      </c>
      <c r="O2059" s="3">
        <v>0</v>
      </c>
      <c r="P2059" s="11">
        <f t="shared" si="159"/>
        <v>0</v>
      </c>
      <c r="Q2059" s="11">
        <f>G2059-O2059-M2059</f>
        <v>0</v>
      </c>
      <c r="R2059" s="11">
        <f t="shared" si="163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160"/>
        <v>468</v>
      </c>
      <c r="F2060" s="4">
        <f t="shared" si="161"/>
        <v>7</v>
      </c>
      <c r="G2060" s="4">
        <f t="shared" si="164"/>
        <v>15</v>
      </c>
      <c r="H2060" s="4">
        <f t="shared" si="167"/>
        <v>0</v>
      </c>
      <c r="I2060" s="5">
        <f t="shared" si="165"/>
        <v>0</v>
      </c>
      <c r="M2060" s="9">
        <v>10</v>
      </c>
      <c r="N2060" s="11">
        <f t="shared" si="162"/>
        <v>1</v>
      </c>
      <c r="O2060" s="9">
        <v>1</v>
      </c>
      <c r="P2060" s="11">
        <f t="shared" si="159"/>
        <v>0</v>
      </c>
      <c r="Q2060" s="11">
        <f t="shared" ref="Q2060:Q2123" si="169">G2060-O2060-M2060</f>
        <v>4</v>
      </c>
      <c r="R2060" s="11">
        <f t="shared" si="163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60"/>
        <v>307</v>
      </c>
      <c r="F2061" s="4">
        <f t="shared" si="161"/>
        <v>2</v>
      </c>
      <c r="G2061" s="4">
        <f t="shared" si="164"/>
        <v>25</v>
      </c>
      <c r="H2061" s="4">
        <f t="shared" si="167"/>
        <v>2</v>
      </c>
      <c r="I2061" s="5">
        <f t="shared" si="165"/>
        <v>8.6956521739130432E-2</v>
      </c>
      <c r="M2061" s="9">
        <v>4</v>
      </c>
      <c r="N2061" s="11">
        <f t="shared" si="162"/>
        <v>1</v>
      </c>
      <c r="O2061" s="9">
        <v>2</v>
      </c>
      <c r="P2061" s="11">
        <f t="shared" si="159"/>
        <v>1</v>
      </c>
      <c r="Q2061" s="11">
        <f t="shared" si="169"/>
        <v>19</v>
      </c>
      <c r="R2061" s="11">
        <f t="shared" si="163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60"/>
        <v>91</v>
      </c>
      <c r="F2062" s="4">
        <f t="shared" si="161"/>
        <v>1</v>
      </c>
      <c r="G2062" s="4">
        <f t="shared" si="164"/>
        <v>4</v>
      </c>
      <c r="H2062" s="4">
        <f t="shared" si="167"/>
        <v>0</v>
      </c>
      <c r="I2062" s="5">
        <f t="shared" si="165"/>
        <v>0</v>
      </c>
      <c r="M2062" s="9">
        <v>2</v>
      </c>
      <c r="N2062" s="11">
        <f t="shared" si="162"/>
        <v>1</v>
      </c>
      <c r="O2062" s="9">
        <v>0</v>
      </c>
      <c r="P2062" s="11">
        <f t="shared" si="159"/>
        <v>0</v>
      </c>
      <c r="Q2062" s="11">
        <f t="shared" si="169"/>
        <v>2</v>
      </c>
      <c r="R2062" s="11">
        <f t="shared" si="163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60"/>
        <v>746</v>
      </c>
      <c r="F2063" s="4">
        <f t="shared" si="161"/>
        <v>1</v>
      </c>
      <c r="G2063" s="4">
        <f t="shared" si="164"/>
        <v>8</v>
      </c>
      <c r="H2063" s="4">
        <f t="shared" si="167"/>
        <v>0</v>
      </c>
      <c r="I2063" s="5">
        <f t="shared" si="165"/>
        <v>0</v>
      </c>
      <c r="M2063" s="9">
        <v>3</v>
      </c>
      <c r="N2063" s="11">
        <f t="shared" si="162"/>
        <v>0</v>
      </c>
      <c r="O2063" s="9">
        <v>0</v>
      </c>
      <c r="P2063" s="11">
        <f t="shared" si="159"/>
        <v>0</v>
      </c>
      <c r="Q2063" s="11">
        <f t="shared" si="169"/>
        <v>5</v>
      </c>
      <c r="R2063" s="11">
        <f t="shared" si="163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60"/>
        <v>550</v>
      </c>
      <c r="F2064" s="4">
        <f t="shared" si="161"/>
        <v>1</v>
      </c>
      <c r="G2064" s="4">
        <f t="shared" si="164"/>
        <v>47</v>
      </c>
      <c r="H2064" s="4">
        <f t="shared" si="167"/>
        <v>1</v>
      </c>
      <c r="I2064" s="5">
        <f t="shared" si="165"/>
        <v>2.1739130434782608E-2</v>
      </c>
      <c r="M2064" s="9">
        <v>36</v>
      </c>
      <c r="N2064" s="11">
        <f t="shared" si="162"/>
        <v>0</v>
      </c>
      <c r="O2064" s="9">
        <v>3</v>
      </c>
      <c r="P2064" s="11">
        <f t="shared" si="159"/>
        <v>0</v>
      </c>
      <c r="Q2064" s="11">
        <f t="shared" si="169"/>
        <v>8</v>
      </c>
      <c r="R2064" s="11">
        <f t="shared" si="163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60"/>
        <v>426</v>
      </c>
      <c r="F2065" s="4">
        <f t="shared" si="161"/>
        <v>2</v>
      </c>
      <c r="G2065" s="4">
        <f t="shared" si="164"/>
        <v>33</v>
      </c>
      <c r="H2065" s="4">
        <f t="shared" si="167"/>
        <v>1</v>
      </c>
      <c r="I2065" s="5">
        <f t="shared" si="165"/>
        <v>3.125E-2</v>
      </c>
      <c r="M2065" s="9">
        <v>24</v>
      </c>
      <c r="N2065" s="11">
        <f t="shared" si="162"/>
        <v>2</v>
      </c>
      <c r="O2065" s="9">
        <v>1</v>
      </c>
      <c r="P2065" s="11">
        <f t="shared" si="159"/>
        <v>1</v>
      </c>
      <c r="Q2065" s="11">
        <f t="shared" si="169"/>
        <v>8</v>
      </c>
      <c r="R2065" s="11">
        <f t="shared" si="163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60"/>
        <v>157</v>
      </c>
      <c r="F2066" s="4">
        <f t="shared" si="161"/>
        <v>2</v>
      </c>
      <c r="G2066" s="4">
        <f t="shared" si="164"/>
        <v>12</v>
      </c>
      <c r="H2066" s="4">
        <f t="shared" si="167"/>
        <v>1</v>
      </c>
      <c r="I2066" s="5">
        <f t="shared" si="165"/>
        <v>9.0909090909090912E-2</v>
      </c>
      <c r="M2066" s="9">
        <v>7</v>
      </c>
      <c r="N2066" s="11">
        <f t="shared" si="162"/>
        <v>1</v>
      </c>
      <c r="O2066" s="9">
        <v>0</v>
      </c>
      <c r="P2066" s="11">
        <f t="shared" si="159"/>
        <v>0</v>
      </c>
      <c r="Q2066" s="11">
        <f t="shared" si="169"/>
        <v>5</v>
      </c>
      <c r="R2066" s="11">
        <f t="shared" si="163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60"/>
        <v>133</v>
      </c>
      <c r="F2067" s="4">
        <f t="shared" si="161"/>
        <v>1</v>
      </c>
      <c r="G2067" s="4">
        <f t="shared" si="164"/>
        <v>7</v>
      </c>
      <c r="H2067" s="4">
        <f t="shared" si="167"/>
        <v>0</v>
      </c>
      <c r="I2067" s="5">
        <f t="shared" si="165"/>
        <v>0</v>
      </c>
      <c r="M2067" s="9">
        <v>2</v>
      </c>
      <c r="N2067" s="11">
        <f t="shared" si="162"/>
        <v>0</v>
      </c>
      <c r="O2067" s="9">
        <v>0</v>
      </c>
      <c r="P2067" s="11">
        <f t="shared" si="159"/>
        <v>0</v>
      </c>
      <c r="Q2067" s="11">
        <f t="shared" si="169"/>
        <v>5</v>
      </c>
      <c r="R2067" s="11">
        <f t="shared" si="163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60"/>
        <v>238</v>
      </c>
      <c r="F2068" s="4">
        <f t="shared" si="161"/>
        <v>1</v>
      </c>
      <c r="G2068" s="4">
        <f t="shared" si="164"/>
        <v>12</v>
      </c>
      <c r="H2068" s="4">
        <f t="shared" si="167"/>
        <v>0</v>
      </c>
      <c r="I2068" s="5">
        <f t="shared" si="165"/>
        <v>0</v>
      </c>
      <c r="M2068" s="9">
        <v>7</v>
      </c>
      <c r="N2068" s="11">
        <f t="shared" si="162"/>
        <v>1</v>
      </c>
      <c r="O2068" s="9">
        <v>0</v>
      </c>
      <c r="P2068" s="11">
        <f t="shared" si="159"/>
        <v>0</v>
      </c>
      <c r="Q2068" s="11">
        <f t="shared" si="169"/>
        <v>5</v>
      </c>
      <c r="R2068" s="11">
        <f t="shared" si="163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60"/>
        <v>165</v>
      </c>
      <c r="F2069" s="4">
        <f t="shared" si="161"/>
        <v>0</v>
      </c>
      <c r="G2069" s="4">
        <f t="shared" si="164"/>
        <v>3</v>
      </c>
      <c r="H2069" s="4">
        <f t="shared" si="167"/>
        <v>0</v>
      </c>
      <c r="I2069" s="5">
        <f t="shared" si="165"/>
        <v>0</v>
      </c>
      <c r="M2069" s="9">
        <v>2</v>
      </c>
      <c r="N2069" s="11">
        <f t="shared" si="162"/>
        <v>0</v>
      </c>
      <c r="O2069" s="9">
        <v>1</v>
      </c>
      <c r="P2069" s="11">
        <f t="shared" si="159"/>
        <v>1</v>
      </c>
      <c r="Q2069" s="11">
        <f t="shared" si="169"/>
        <v>0</v>
      </c>
      <c r="R2069" s="11">
        <f t="shared" si="163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60"/>
        <v>467</v>
      </c>
      <c r="F2070" s="4">
        <f t="shared" si="161"/>
        <v>1</v>
      </c>
      <c r="G2070" s="4">
        <f t="shared" si="164"/>
        <v>19</v>
      </c>
      <c r="H2070" s="4">
        <f t="shared" si="167"/>
        <v>1</v>
      </c>
      <c r="I2070" s="5">
        <f t="shared" si="165"/>
        <v>5.5555555555555552E-2</v>
      </c>
      <c r="M2070" s="9">
        <v>13</v>
      </c>
      <c r="N2070" s="11">
        <f t="shared" si="162"/>
        <v>2</v>
      </c>
      <c r="O2070" s="9">
        <v>0</v>
      </c>
      <c r="P2070" s="11">
        <f t="shared" si="159"/>
        <v>0</v>
      </c>
      <c r="Q2070" s="11">
        <f t="shared" si="169"/>
        <v>6</v>
      </c>
      <c r="R2070" s="11">
        <f t="shared" si="163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60"/>
        <v>137</v>
      </c>
      <c r="F2071" s="4">
        <f t="shared" si="161"/>
        <v>0</v>
      </c>
      <c r="G2071" s="4">
        <f t="shared" si="164"/>
        <v>5</v>
      </c>
      <c r="H2071" s="4">
        <f t="shared" si="167"/>
        <v>0</v>
      </c>
      <c r="I2071" s="5">
        <f t="shared" si="165"/>
        <v>0</v>
      </c>
      <c r="M2071" s="9">
        <v>5</v>
      </c>
      <c r="N2071" s="11">
        <f t="shared" si="162"/>
        <v>0</v>
      </c>
      <c r="O2071" s="9">
        <v>0</v>
      </c>
      <c r="P2071" s="11">
        <f t="shared" si="159"/>
        <v>0</v>
      </c>
      <c r="Q2071" s="11">
        <f t="shared" si="169"/>
        <v>0</v>
      </c>
      <c r="R2071" s="11">
        <f t="shared" si="163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60"/>
        <v>115</v>
      </c>
      <c r="F2072" s="4">
        <f t="shared" si="161"/>
        <v>9</v>
      </c>
      <c r="G2072" s="4">
        <f t="shared" si="164"/>
        <v>5</v>
      </c>
      <c r="H2072" s="4">
        <f t="shared" si="167"/>
        <v>1</v>
      </c>
      <c r="I2072" s="5">
        <f t="shared" si="165"/>
        <v>0.25</v>
      </c>
      <c r="M2072" s="9">
        <v>4</v>
      </c>
      <c r="N2072" s="11">
        <f t="shared" si="162"/>
        <v>2</v>
      </c>
      <c r="O2072" s="9">
        <v>0</v>
      </c>
      <c r="P2072" s="11">
        <f t="shared" si="159"/>
        <v>0</v>
      </c>
      <c r="Q2072" s="11">
        <f t="shared" si="169"/>
        <v>1</v>
      </c>
      <c r="R2072" s="11">
        <f t="shared" si="163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60"/>
        <v>134</v>
      </c>
      <c r="F2073" s="4">
        <f t="shared" si="161"/>
        <v>0</v>
      </c>
      <c r="G2073" s="4">
        <f t="shared" si="164"/>
        <v>4</v>
      </c>
      <c r="H2073" s="4">
        <f t="shared" si="167"/>
        <v>0</v>
      </c>
      <c r="I2073" s="5">
        <f t="shared" si="165"/>
        <v>0</v>
      </c>
      <c r="M2073" s="9">
        <v>1</v>
      </c>
      <c r="N2073" s="11">
        <f t="shared" si="162"/>
        <v>0</v>
      </c>
      <c r="O2073" s="9">
        <v>0</v>
      </c>
      <c r="P2073" s="11">
        <f t="shared" si="159"/>
        <v>0</v>
      </c>
      <c r="Q2073" s="11">
        <f t="shared" si="169"/>
        <v>3</v>
      </c>
      <c r="R2073" s="11">
        <f t="shared" si="163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60"/>
        <v>112</v>
      </c>
      <c r="F2074" s="4">
        <f t="shared" si="161"/>
        <v>2</v>
      </c>
      <c r="G2074" s="4">
        <f t="shared" si="164"/>
        <v>7</v>
      </c>
      <c r="H2074" s="4">
        <f t="shared" si="167"/>
        <v>2</v>
      </c>
      <c r="I2074" s="5">
        <f t="shared" si="165"/>
        <v>0.4</v>
      </c>
      <c r="M2074" s="9">
        <v>3</v>
      </c>
      <c r="N2074" s="11">
        <f t="shared" si="162"/>
        <v>2</v>
      </c>
      <c r="O2074" s="9">
        <v>0</v>
      </c>
      <c r="P2074" s="11">
        <f t="shared" si="159"/>
        <v>0</v>
      </c>
      <c r="Q2074" s="11">
        <f t="shared" si="169"/>
        <v>4</v>
      </c>
      <c r="R2074" s="11">
        <f t="shared" si="163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60"/>
        <v>344</v>
      </c>
      <c r="F2075" s="4">
        <f t="shared" si="161"/>
        <v>2</v>
      </c>
      <c r="G2075" s="4">
        <f t="shared" si="164"/>
        <v>12</v>
      </c>
      <c r="H2075" s="4">
        <f t="shared" si="167"/>
        <v>1</v>
      </c>
      <c r="I2075" s="5">
        <f t="shared" si="165"/>
        <v>9.0909090909090912E-2</v>
      </c>
      <c r="M2075" s="9">
        <v>4</v>
      </c>
      <c r="N2075" s="11">
        <f t="shared" si="162"/>
        <v>0</v>
      </c>
      <c r="O2075" s="9">
        <v>0</v>
      </c>
      <c r="P2075" s="11">
        <f t="shared" si="159"/>
        <v>0</v>
      </c>
      <c r="Q2075" s="11">
        <f t="shared" si="169"/>
        <v>8</v>
      </c>
      <c r="R2075" s="11">
        <f t="shared" si="163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60"/>
        <v>77</v>
      </c>
      <c r="F2076" s="4">
        <f t="shared" si="161"/>
        <v>0</v>
      </c>
      <c r="G2076" s="4">
        <f t="shared" si="164"/>
        <v>0</v>
      </c>
      <c r="H2076" s="4">
        <f t="shared" si="167"/>
        <v>0</v>
      </c>
      <c r="I2076" s="5">
        <f t="shared" si="165"/>
        <v>0</v>
      </c>
      <c r="M2076" s="9">
        <v>0</v>
      </c>
      <c r="N2076" s="11">
        <f t="shared" si="162"/>
        <v>0</v>
      </c>
      <c r="O2076" s="9">
        <v>0</v>
      </c>
      <c r="P2076" s="11">
        <f t="shared" ref="P2076:P2139" si="170">O2076-SUMIFS(O:O,B:B,B2076,A:A,A2076-1)</f>
        <v>0</v>
      </c>
      <c r="Q2076" s="11">
        <f t="shared" si="169"/>
        <v>0</v>
      </c>
      <c r="R2076" s="11">
        <f t="shared" si="163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60"/>
        <v>848</v>
      </c>
      <c r="F2077" s="4">
        <f t="shared" si="161"/>
        <v>9</v>
      </c>
      <c r="G2077" s="4">
        <f t="shared" si="164"/>
        <v>51</v>
      </c>
      <c r="H2077" s="4">
        <f t="shared" si="167"/>
        <v>8</v>
      </c>
      <c r="I2077" s="5">
        <f t="shared" si="165"/>
        <v>0.18604651162790697</v>
      </c>
      <c r="M2077" s="9">
        <v>12</v>
      </c>
      <c r="N2077" s="11">
        <f t="shared" si="162"/>
        <v>2</v>
      </c>
      <c r="O2077" s="9">
        <v>0</v>
      </c>
      <c r="P2077" s="11">
        <f t="shared" si="170"/>
        <v>0</v>
      </c>
      <c r="Q2077" s="11">
        <f t="shared" si="169"/>
        <v>39</v>
      </c>
      <c r="R2077" s="11">
        <f t="shared" si="163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60"/>
        <v>8938</v>
      </c>
      <c r="F2078" s="4">
        <f t="shared" si="161"/>
        <v>38</v>
      </c>
      <c r="G2078" s="4">
        <f t="shared" si="164"/>
        <v>1237</v>
      </c>
      <c r="H2078" s="4">
        <f t="shared" si="167"/>
        <v>30</v>
      </c>
      <c r="I2078" s="5">
        <f t="shared" si="165"/>
        <v>2.4855012427506214E-2</v>
      </c>
      <c r="M2078" s="9">
        <v>307</v>
      </c>
      <c r="N2078" s="11">
        <f t="shared" si="162"/>
        <v>16</v>
      </c>
      <c r="O2078" s="9">
        <v>18</v>
      </c>
      <c r="P2078" s="11">
        <f t="shared" si="170"/>
        <v>2</v>
      </c>
      <c r="Q2078" s="11">
        <f t="shared" si="169"/>
        <v>912</v>
      </c>
      <c r="R2078" s="11">
        <f t="shared" si="163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60"/>
        <v>82</v>
      </c>
      <c r="F2079" s="4">
        <f t="shared" si="161"/>
        <v>0</v>
      </c>
      <c r="G2079" s="4">
        <f t="shared" si="164"/>
        <v>3</v>
      </c>
      <c r="H2079" s="4">
        <f t="shared" si="167"/>
        <v>0</v>
      </c>
      <c r="I2079" s="5">
        <f t="shared" si="165"/>
        <v>0</v>
      </c>
      <c r="M2079" s="9">
        <v>0</v>
      </c>
      <c r="N2079" s="11">
        <f t="shared" si="162"/>
        <v>0</v>
      </c>
      <c r="O2079" s="9">
        <v>0</v>
      </c>
      <c r="P2079" s="11">
        <f t="shared" si="170"/>
        <v>0</v>
      </c>
      <c r="Q2079" s="11">
        <f t="shared" si="169"/>
        <v>3</v>
      </c>
      <c r="R2079" s="11">
        <f t="shared" si="163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60"/>
        <v>248</v>
      </c>
      <c r="F2080" s="4">
        <f t="shared" si="161"/>
        <v>0</v>
      </c>
      <c r="G2080" s="4">
        <f t="shared" si="164"/>
        <v>10</v>
      </c>
      <c r="H2080" s="4">
        <f t="shared" si="167"/>
        <v>0</v>
      </c>
      <c r="I2080" s="5">
        <f t="shared" si="165"/>
        <v>0</v>
      </c>
      <c r="M2080" s="9">
        <v>0</v>
      </c>
      <c r="N2080" s="11">
        <f t="shared" si="162"/>
        <v>-3</v>
      </c>
      <c r="O2080" s="9">
        <v>0</v>
      </c>
      <c r="P2080" s="11">
        <f t="shared" si="170"/>
        <v>0</v>
      </c>
      <c r="Q2080" s="11">
        <f t="shared" si="169"/>
        <v>10</v>
      </c>
      <c r="R2080" s="11">
        <f t="shared" si="163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60"/>
        <v>329</v>
      </c>
      <c r="F2081" s="4">
        <f t="shared" si="161"/>
        <v>5</v>
      </c>
      <c r="G2081" s="4">
        <f t="shared" si="164"/>
        <v>33</v>
      </c>
      <c r="H2081" s="4">
        <f t="shared" si="167"/>
        <v>3</v>
      </c>
      <c r="I2081" s="5">
        <f t="shared" si="165"/>
        <v>0.1</v>
      </c>
      <c r="M2081" s="9">
        <v>13</v>
      </c>
      <c r="N2081" s="11">
        <f t="shared" si="162"/>
        <v>1</v>
      </c>
      <c r="O2081" s="9">
        <v>0</v>
      </c>
      <c r="P2081" s="11">
        <f t="shared" si="170"/>
        <v>0</v>
      </c>
      <c r="Q2081" s="11">
        <f t="shared" si="169"/>
        <v>20</v>
      </c>
      <c r="R2081" s="11">
        <f t="shared" si="163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60"/>
        <v>293</v>
      </c>
      <c r="F2082" s="4">
        <f t="shared" si="161"/>
        <v>2</v>
      </c>
      <c r="G2082" s="4">
        <f t="shared" si="164"/>
        <v>22</v>
      </c>
      <c r="H2082" s="4">
        <f t="shared" si="167"/>
        <v>0</v>
      </c>
      <c r="I2082" s="5">
        <f t="shared" si="165"/>
        <v>0</v>
      </c>
      <c r="M2082" s="9">
        <v>8</v>
      </c>
      <c r="N2082" s="11">
        <f t="shared" si="162"/>
        <v>3</v>
      </c>
      <c r="O2082" s="9">
        <v>0</v>
      </c>
      <c r="P2082" s="11">
        <f t="shared" si="170"/>
        <v>0</v>
      </c>
      <c r="Q2082" s="11">
        <f t="shared" si="169"/>
        <v>14</v>
      </c>
      <c r="R2082" s="11">
        <f t="shared" si="163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60"/>
        <v>402</v>
      </c>
      <c r="F2083" s="4">
        <f t="shared" si="161"/>
        <v>2</v>
      </c>
      <c r="G2083" s="4">
        <f t="shared" si="164"/>
        <v>37</v>
      </c>
      <c r="H2083" s="4">
        <f t="shared" si="167"/>
        <v>1</v>
      </c>
      <c r="I2083" s="5">
        <f t="shared" si="165"/>
        <v>2.7777777777777776E-2</v>
      </c>
      <c r="M2083" s="9">
        <v>12</v>
      </c>
      <c r="N2083" s="11">
        <f t="shared" si="162"/>
        <v>2</v>
      </c>
      <c r="O2083" s="9">
        <v>0</v>
      </c>
      <c r="P2083" s="11">
        <f t="shared" si="170"/>
        <v>0</v>
      </c>
      <c r="Q2083" s="11">
        <f t="shared" si="169"/>
        <v>25</v>
      </c>
      <c r="R2083" s="11">
        <f t="shared" si="163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60"/>
        <v>128</v>
      </c>
      <c r="F2084" s="4">
        <f t="shared" si="161"/>
        <v>1</v>
      </c>
      <c r="G2084" s="4">
        <f t="shared" si="164"/>
        <v>3</v>
      </c>
      <c r="H2084" s="4">
        <f t="shared" si="167"/>
        <v>1</v>
      </c>
      <c r="I2084" s="5">
        <f t="shared" si="165"/>
        <v>0.5</v>
      </c>
      <c r="M2084" s="9">
        <v>0</v>
      </c>
      <c r="N2084" s="11">
        <f t="shared" si="162"/>
        <v>0</v>
      </c>
      <c r="O2084" s="9">
        <v>0</v>
      </c>
      <c r="P2084" s="11">
        <f t="shared" si="170"/>
        <v>0</v>
      </c>
      <c r="Q2084" s="11">
        <f t="shared" si="169"/>
        <v>3</v>
      </c>
      <c r="R2084" s="11">
        <f t="shared" si="163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171">SUM(C2085:D2085)</f>
        <v>257</v>
      </c>
      <c r="F2085" s="4">
        <f t="shared" si="161"/>
        <v>2</v>
      </c>
      <c r="G2085" s="4">
        <f t="shared" si="164"/>
        <v>23</v>
      </c>
      <c r="H2085" s="4">
        <f t="shared" si="167"/>
        <v>2</v>
      </c>
      <c r="I2085" s="5">
        <f t="shared" si="165"/>
        <v>9.5238095238095233E-2</v>
      </c>
      <c r="M2085" s="9">
        <v>19</v>
      </c>
      <c r="N2085" s="11">
        <f t="shared" si="162"/>
        <v>2</v>
      </c>
      <c r="O2085" s="9">
        <v>1</v>
      </c>
      <c r="P2085" s="11">
        <f t="shared" si="170"/>
        <v>0</v>
      </c>
      <c r="Q2085" s="11">
        <f t="shared" si="169"/>
        <v>3</v>
      </c>
      <c r="R2085" s="11">
        <f t="shared" si="163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71"/>
        <v>372</v>
      </c>
      <c r="F2086" s="4">
        <f t="shared" ref="F2086:F2149" si="172">E2086-SUMIFS(E:E,A:A,A2086-1,B:B,B2086)</f>
        <v>1</v>
      </c>
      <c r="G2086" s="4">
        <f t="shared" si="164"/>
        <v>21</v>
      </c>
      <c r="H2086" s="4">
        <f t="shared" si="167"/>
        <v>1</v>
      </c>
      <c r="I2086" s="5">
        <f t="shared" si="165"/>
        <v>0.05</v>
      </c>
      <c r="M2086" s="9">
        <v>11</v>
      </c>
      <c r="N2086" s="11">
        <f t="shared" ref="N2086:N2149" si="173">M2086-SUMIFS(M:M,B:B,B2086,A:A,A2086-1)</f>
        <v>3</v>
      </c>
      <c r="O2086" s="9">
        <v>0</v>
      </c>
      <c r="P2086" s="11">
        <f t="shared" si="170"/>
        <v>0</v>
      </c>
      <c r="Q2086" s="11">
        <f t="shared" si="169"/>
        <v>10</v>
      </c>
      <c r="R2086" s="11">
        <f t="shared" ref="R2086:R2149" si="174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71"/>
        <v>152</v>
      </c>
      <c r="F2087" s="4">
        <f t="shared" si="172"/>
        <v>0</v>
      </c>
      <c r="G2087" s="4">
        <f t="shared" si="164"/>
        <v>3</v>
      </c>
      <c r="H2087" s="4">
        <f t="shared" si="167"/>
        <v>0</v>
      </c>
      <c r="I2087" s="5">
        <f t="shared" si="165"/>
        <v>0</v>
      </c>
      <c r="M2087" s="9">
        <v>0</v>
      </c>
      <c r="N2087" s="11">
        <f t="shared" si="173"/>
        <v>0</v>
      </c>
      <c r="O2087" s="9">
        <v>0</v>
      </c>
      <c r="P2087" s="11">
        <f t="shared" si="170"/>
        <v>0</v>
      </c>
      <c r="Q2087" s="11">
        <f t="shared" si="169"/>
        <v>3</v>
      </c>
      <c r="R2087" s="11">
        <f t="shared" si="174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71"/>
        <v>90</v>
      </c>
      <c r="F2088" s="4">
        <f t="shared" si="172"/>
        <v>0</v>
      </c>
      <c r="G2088" s="4">
        <f t="shared" si="164"/>
        <v>4</v>
      </c>
      <c r="H2088" s="4">
        <f t="shared" si="167"/>
        <v>0</v>
      </c>
      <c r="I2088" s="5">
        <f t="shared" si="165"/>
        <v>0</v>
      </c>
      <c r="M2088" s="9">
        <v>4</v>
      </c>
      <c r="N2088" s="11">
        <f t="shared" si="173"/>
        <v>0</v>
      </c>
      <c r="O2088" s="9">
        <v>0</v>
      </c>
      <c r="P2088" s="11">
        <f t="shared" si="170"/>
        <v>0</v>
      </c>
      <c r="Q2088" s="11">
        <f t="shared" si="169"/>
        <v>0</v>
      </c>
      <c r="R2088" s="11">
        <f t="shared" si="174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71"/>
        <v>280</v>
      </c>
      <c r="F2089" s="4">
        <f t="shared" si="172"/>
        <v>0</v>
      </c>
      <c r="G2089" s="4">
        <f t="shared" si="164"/>
        <v>27</v>
      </c>
      <c r="H2089" s="4">
        <f t="shared" si="167"/>
        <v>0</v>
      </c>
      <c r="I2089" s="5">
        <f t="shared" si="165"/>
        <v>0</v>
      </c>
      <c r="M2089" s="9">
        <v>19</v>
      </c>
      <c r="N2089" s="11">
        <f t="shared" si="173"/>
        <v>1</v>
      </c>
      <c r="O2089" s="9">
        <v>2</v>
      </c>
      <c r="P2089" s="11">
        <f t="shared" si="170"/>
        <v>1</v>
      </c>
      <c r="Q2089" s="11">
        <f t="shared" si="169"/>
        <v>6</v>
      </c>
      <c r="R2089" s="11">
        <f t="shared" si="174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71"/>
        <v>209</v>
      </c>
      <c r="F2090" s="4">
        <f t="shared" si="172"/>
        <v>0</v>
      </c>
      <c r="G2090" s="4">
        <f t="shared" si="164"/>
        <v>22</v>
      </c>
      <c r="H2090" s="4">
        <f t="shared" si="167"/>
        <v>-1</v>
      </c>
      <c r="I2090" s="5">
        <f t="shared" si="165"/>
        <v>-4.3478260869565216E-2</v>
      </c>
      <c r="M2090" s="9">
        <v>16</v>
      </c>
      <c r="N2090" s="11">
        <f t="shared" si="173"/>
        <v>1</v>
      </c>
      <c r="O2090" s="9">
        <v>1</v>
      </c>
      <c r="P2090" s="11">
        <f t="shared" si="170"/>
        <v>1</v>
      </c>
      <c r="Q2090" s="11">
        <f t="shared" si="169"/>
        <v>5</v>
      </c>
      <c r="R2090" s="11">
        <f t="shared" si="174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71"/>
        <v>250</v>
      </c>
      <c r="F2091" s="4">
        <f t="shared" si="172"/>
        <v>7</v>
      </c>
      <c r="G2091" s="4">
        <f t="shared" si="164"/>
        <v>6</v>
      </c>
      <c r="H2091" s="4">
        <f t="shared" si="167"/>
        <v>0</v>
      </c>
      <c r="I2091" s="5">
        <f t="shared" si="165"/>
        <v>0</v>
      </c>
      <c r="M2091" s="9">
        <v>4</v>
      </c>
      <c r="N2091" s="11">
        <f t="shared" si="173"/>
        <v>1</v>
      </c>
      <c r="O2091" s="9">
        <v>1</v>
      </c>
      <c r="P2091" s="11">
        <f t="shared" si="170"/>
        <v>0</v>
      </c>
      <c r="Q2091" s="11">
        <f t="shared" si="169"/>
        <v>1</v>
      </c>
      <c r="R2091" s="11">
        <f t="shared" si="174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71"/>
        <v>1417</v>
      </c>
      <c r="F2092" s="4">
        <f t="shared" si="172"/>
        <v>4</v>
      </c>
      <c r="G2092" s="4">
        <f t="shared" si="164"/>
        <v>110</v>
      </c>
      <c r="H2092" s="4">
        <f t="shared" si="167"/>
        <v>1</v>
      </c>
      <c r="I2092" s="5">
        <f t="shared" si="165"/>
        <v>9.1743119266055051E-3</v>
      </c>
      <c r="M2092" s="9">
        <v>53</v>
      </c>
      <c r="N2092" s="11">
        <f t="shared" si="173"/>
        <v>3</v>
      </c>
      <c r="O2092" s="9">
        <v>11</v>
      </c>
      <c r="P2092" s="11">
        <f t="shared" si="170"/>
        <v>1</v>
      </c>
      <c r="Q2092" s="11">
        <f t="shared" si="169"/>
        <v>46</v>
      </c>
      <c r="R2092" s="11">
        <f t="shared" si="174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71"/>
        <v>20</v>
      </c>
      <c r="F2093" s="4">
        <f t="shared" si="172"/>
        <v>0</v>
      </c>
      <c r="G2093" s="4">
        <f t="shared" si="164"/>
        <v>0</v>
      </c>
      <c r="H2093" s="4">
        <f t="shared" si="167"/>
        <v>0</v>
      </c>
      <c r="I2093" s="5">
        <f t="shared" si="165"/>
        <v>0</v>
      </c>
      <c r="M2093" s="9">
        <v>0</v>
      </c>
      <c r="N2093" s="11">
        <f t="shared" si="173"/>
        <v>0</v>
      </c>
      <c r="O2093" s="9">
        <v>0</v>
      </c>
      <c r="P2093" s="11">
        <f t="shared" si="170"/>
        <v>0</v>
      </c>
      <c r="Q2093" s="11">
        <f t="shared" si="169"/>
        <v>0</v>
      </c>
      <c r="R2093" s="11">
        <f t="shared" si="174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71"/>
        <v>160</v>
      </c>
      <c r="F2094" s="4">
        <f t="shared" si="172"/>
        <v>-1</v>
      </c>
      <c r="G2094" s="4">
        <f t="shared" si="164"/>
        <v>7</v>
      </c>
      <c r="H2094" s="4">
        <f t="shared" si="167"/>
        <v>0</v>
      </c>
      <c r="I2094" s="5">
        <f t="shared" si="165"/>
        <v>0</v>
      </c>
      <c r="M2094" s="9">
        <v>3</v>
      </c>
      <c r="N2094" s="11">
        <f t="shared" si="173"/>
        <v>1</v>
      </c>
      <c r="O2094" s="9">
        <v>0</v>
      </c>
      <c r="P2094" s="11">
        <f t="shared" si="170"/>
        <v>0</v>
      </c>
      <c r="Q2094" s="11">
        <f t="shared" si="169"/>
        <v>4</v>
      </c>
      <c r="R2094" s="11">
        <f t="shared" si="174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71"/>
        <v>254</v>
      </c>
      <c r="F2095" s="4">
        <f t="shared" si="172"/>
        <v>0</v>
      </c>
      <c r="G2095" s="4">
        <f t="shared" si="164"/>
        <v>2</v>
      </c>
      <c r="H2095" s="4">
        <f t="shared" si="167"/>
        <v>0</v>
      </c>
      <c r="I2095" s="5">
        <f t="shared" si="165"/>
        <v>0</v>
      </c>
      <c r="M2095" s="9">
        <v>1</v>
      </c>
      <c r="N2095" s="11">
        <f t="shared" si="173"/>
        <v>0</v>
      </c>
      <c r="O2095" s="9">
        <v>0</v>
      </c>
      <c r="P2095" s="11">
        <f t="shared" si="170"/>
        <v>0</v>
      </c>
      <c r="Q2095" s="11">
        <f t="shared" si="169"/>
        <v>1</v>
      </c>
      <c r="R2095" s="11">
        <f t="shared" si="174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71"/>
        <v>248</v>
      </c>
      <c r="F2096" s="4">
        <f t="shared" si="172"/>
        <v>1</v>
      </c>
      <c r="G2096" s="4">
        <f t="shared" si="164"/>
        <v>24</v>
      </c>
      <c r="H2096" s="4">
        <f t="shared" si="167"/>
        <v>0</v>
      </c>
      <c r="I2096" s="5">
        <f t="shared" si="165"/>
        <v>0</v>
      </c>
      <c r="M2096" s="9">
        <v>7</v>
      </c>
      <c r="N2096" s="11">
        <f t="shared" si="173"/>
        <v>1</v>
      </c>
      <c r="O2096" s="9">
        <v>2</v>
      </c>
      <c r="P2096" s="11">
        <f t="shared" si="170"/>
        <v>0</v>
      </c>
      <c r="Q2096" s="11">
        <f t="shared" si="169"/>
        <v>15</v>
      </c>
      <c r="R2096" s="11">
        <f t="shared" si="174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71"/>
        <v>137</v>
      </c>
      <c r="F2097" s="4">
        <f t="shared" si="172"/>
        <v>0</v>
      </c>
      <c r="G2097" s="4">
        <f t="shared" si="164"/>
        <v>12</v>
      </c>
      <c r="H2097" s="4">
        <f t="shared" si="167"/>
        <v>0</v>
      </c>
      <c r="I2097" s="5">
        <f t="shared" si="165"/>
        <v>0</v>
      </c>
      <c r="M2097" s="9">
        <v>3</v>
      </c>
      <c r="N2097" s="11">
        <f t="shared" si="173"/>
        <v>0</v>
      </c>
      <c r="O2097" s="9">
        <v>1</v>
      </c>
      <c r="P2097" s="11">
        <f t="shared" si="170"/>
        <v>0</v>
      </c>
      <c r="Q2097" s="11">
        <f t="shared" si="169"/>
        <v>8</v>
      </c>
      <c r="R2097" s="11">
        <f t="shared" si="174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71"/>
        <v>200</v>
      </c>
      <c r="F2098" s="4">
        <f t="shared" si="172"/>
        <v>0</v>
      </c>
      <c r="G2098" s="4">
        <f t="shared" si="164"/>
        <v>2</v>
      </c>
      <c r="H2098" s="4">
        <f t="shared" si="167"/>
        <v>0</v>
      </c>
      <c r="I2098" s="5">
        <f t="shared" si="165"/>
        <v>0</v>
      </c>
      <c r="M2098" s="9">
        <v>1</v>
      </c>
      <c r="N2098" s="11">
        <f t="shared" si="173"/>
        <v>0</v>
      </c>
      <c r="O2098" s="9">
        <v>0</v>
      </c>
      <c r="P2098" s="11">
        <f t="shared" si="170"/>
        <v>0</v>
      </c>
      <c r="Q2098" s="11">
        <f t="shared" si="169"/>
        <v>1</v>
      </c>
      <c r="R2098" s="11">
        <f t="shared" si="174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71"/>
        <v>181</v>
      </c>
      <c r="F2099" s="4">
        <f t="shared" si="172"/>
        <v>0</v>
      </c>
      <c r="G2099" s="4">
        <f t="shared" si="164"/>
        <v>8</v>
      </c>
      <c r="H2099" s="4">
        <f t="shared" si="167"/>
        <v>0</v>
      </c>
      <c r="I2099" s="5">
        <f t="shared" si="165"/>
        <v>0</v>
      </c>
      <c r="M2099" s="9">
        <v>2</v>
      </c>
      <c r="N2099" s="11">
        <f t="shared" si="173"/>
        <v>0</v>
      </c>
      <c r="O2099" s="9">
        <v>0</v>
      </c>
      <c r="P2099" s="11">
        <f t="shared" si="170"/>
        <v>0</v>
      </c>
      <c r="Q2099" s="11">
        <f t="shared" si="169"/>
        <v>6</v>
      </c>
      <c r="R2099" s="11">
        <f t="shared" si="174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71"/>
        <v>117</v>
      </c>
      <c r="F2100" s="4">
        <f t="shared" si="172"/>
        <v>0</v>
      </c>
      <c r="G2100" s="4">
        <f t="shared" si="164"/>
        <v>2</v>
      </c>
      <c r="H2100" s="4">
        <f t="shared" si="167"/>
        <v>0</v>
      </c>
      <c r="I2100" s="5">
        <f t="shared" si="165"/>
        <v>0</v>
      </c>
      <c r="M2100" s="9">
        <v>1</v>
      </c>
      <c r="N2100" s="11">
        <f t="shared" si="173"/>
        <v>0</v>
      </c>
      <c r="O2100" s="9">
        <v>0</v>
      </c>
      <c r="P2100" s="11">
        <f t="shared" si="170"/>
        <v>0</v>
      </c>
      <c r="Q2100" s="11">
        <f t="shared" si="169"/>
        <v>1</v>
      </c>
      <c r="R2100" s="11">
        <f t="shared" si="174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71"/>
        <v>113</v>
      </c>
      <c r="F2101" s="4">
        <f t="shared" si="172"/>
        <v>0</v>
      </c>
      <c r="G2101" s="4">
        <f t="shared" si="164"/>
        <v>3</v>
      </c>
      <c r="H2101" s="4">
        <f t="shared" si="167"/>
        <v>0</v>
      </c>
      <c r="I2101" s="5">
        <f t="shared" si="165"/>
        <v>0</v>
      </c>
      <c r="M2101" s="9">
        <v>2</v>
      </c>
      <c r="N2101" s="11">
        <f t="shared" si="173"/>
        <v>0</v>
      </c>
      <c r="O2101" s="9">
        <v>0</v>
      </c>
      <c r="P2101" s="11">
        <f t="shared" si="170"/>
        <v>0</v>
      </c>
      <c r="Q2101" s="11">
        <f t="shared" si="169"/>
        <v>1</v>
      </c>
      <c r="R2101" s="11">
        <f t="shared" si="174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71"/>
        <v>108</v>
      </c>
      <c r="F2102" s="4">
        <f t="shared" si="172"/>
        <v>0</v>
      </c>
      <c r="G2102" s="4">
        <f t="shared" si="164"/>
        <v>4</v>
      </c>
      <c r="H2102" s="4">
        <f t="shared" si="167"/>
        <v>0</v>
      </c>
      <c r="I2102" s="5">
        <f t="shared" si="165"/>
        <v>0</v>
      </c>
      <c r="M2102" s="9">
        <v>2</v>
      </c>
      <c r="N2102" s="11">
        <f t="shared" si="173"/>
        <v>0</v>
      </c>
      <c r="O2102" s="9">
        <v>0</v>
      </c>
      <c r="P2102" s="11">
        <f t="shared" si="170"/>
        <v>0</v>
      </c>
      <c r="Q2102" s="11">
        <f t="shared" si="169"/>
        <v>2</v>
      </c>
      <c r="R2102" s="11">
        <f t="shared" si="174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71"/>
        <v>133</v>
      </c>
      <c r="F2103" s="4">
        <f t="shared" si="172"/>
        <v>0</v>
      </c>
      <c r="G2103" s="4">
        <f t="shared" si="164"/>
        <v>6</v>
      </c>
      <c r="H2103" s="4">
        <f t="shared" si="167"/>
        <v>-1</v>
      </c>
      <c r="I2103" s="5">
        <f t="shared" si="165"/>
        <v>-0.14285714285714285</v>
      </c>
      <c r="M2103" s="9">
        <v>2</v>
      </c>
      <c r="N2103" s="11">
        <f t="shared" si="173"/>
        <v>1</v>
      </c>
      <c r="O2103" s="9">
        <v>0</v>
      </c>
      <c r="P2103" s="11">
        <f t="shared" si="170"/>
        <v>0</v>
      </c>
      <c r="Q2103" s="11">
        <f t="shared" si="169"/>
        <v>4</v>
      </c>
      <c r="R2103" s="11">
        <f t="shared" si="174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71"/>
        <v>227</v>
      </c>
      <c r="F2104" s="4">
        <f t="shared" si="172"/>
        <v>2</v>
      </c>
      <c r="G2104" s="4">
        <f t="shared" si="164"/>
        <v>16</v>
      </c>
      <c r="H2104" s="4">
        <f t="shared" si="167"/>
        <v>0</v>
      </c>
      <c r="I2104" s="5">
        <f t="shared" si="165"/>
        <v>0</v>
      </c>
      <c r="M2104" s="9">
        <v>9</v>
      </c>
      <c r="N2104" s="11">
        <f t="shared" si="173"/>
        <v>1</v>
      </c>
      <c r="O2104" s="9">
        <v>0</v>
      </c>
      <c r="P2104" s="11">
        <f t="shared" si="170"/>
        <v>0</v>
      </c>
      <c r="Q2104" s="11">
        <f t="shared" si="169"/>
        <v>7</v>
      </c>
      <c r="R2104" s="11">
        <f t="shared" si="174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71"/>
        <v>31</v>
      </c>
      <c r="F2105" s="4">
        <f t="shared" si="172"/>
        <v>0</v>
      </c>
      <c r="G2105" s="4">
        <f t="shared" si="164"/>
        <v>2</v>
      </c>
      <c r="H2105" s="4">
        <f t="shared" si="167"/>
        <v>0</v>
      </c>
      <c r="I2105" s="5">
        <f t="shared" si="165"/>
        <v>0</v>
      </c>
      <c r="M2105" s="9">
        <v>0</v>
      </c>
      <c r="N2105" s="11">
        <f t="shared" si="173"/>
        <v>0</v>
      </c>
      <c r="O2105" s="9">
        <v>0</v>
      </c>
      <c r="P2105" s="11">
        <f t="shared" si="170"/>
        <v>0</v>
      </c>
      <c r="Q2105" s="11">
        <f t="shared" si="169"/>
        <v>2</v>
      </c>
      <c r="R2105" s="11">
        <f t="shared" si="174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71"/>
        <v>2616</v>
      </c>
      <c r="F2106" s="4">
        <f t="shared" si="172"/>
        <v>32</v>
      </c>
      <c r="G2106" s="4">
        <f t="shared" ref="G2106:G2169" si="175">C2106</f>
        <v>174</v>
      </c>
      <c r="H2106" s="4">
        <f t="shared" si="167"/>
        <v>1</v>
      </c>
      <c r="I2106" s="5">
        <f t="shared" si="165"/>
        <v>5.7803468208092483E-3</v>
      </c>
      <c r="M2106" s="9">
        <v>114</v>
      </c>
      <c r="N2106" s="11">
        <f t="shared" si="173"/>
        <v>-14</v>
      </c>
      <c r="O2106" s="9">
        <v>4</v>
      </c>
      <c r="P2106" s="11">
        <f t="shared" si="170"/>
        <v>0</v>
      </c>
      <c r="Q2106" s="11">
        <f t="shared" si="169"/>
        <v>56</v>
      </c>
      <c r="R2106" s="11">
        <f t="shared" si="174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71"/>
        <v>463</v>
      </c>
      <c r="F2107" s="4">
        <f t="shared" si="172"/>
        <v>4</v>
      </c>
      <c r="G2107" s="4">
        <f t="shared" si="175"/>
        <v>4</v>
      </c>
      <c r="H2107" s="4">
        <f t="shared" si="167"/>
        <v>0</v>
      </c>
      <c r="I2107" s="5">
        <f t="shared" si="165"/>
        <v>0</v>
      </c>
      <c r="M2107" s="9">
        <v>0</v>
      </c>
      <c r="N2107" s="11">
        <f t="shared" si="173"/>
        <v>0</v>
      </c>
      <c r="O2107" s="9">
        <v>0</v>
      </c>
      <c r="P2107" s="11">
        <f t="shared" si="170"/>
        <v>0</v>
      </c>
      <c r="Q2107" s="11">
        <f t="shared" si="169"/>
        <v>4</v>
      </c>
      <c r="R2107" s="11">
        <f t="shared" si="174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71"/>
        <v>145</v>
      </c>
      <c r="F2108" s="4">
        <f t="shared" si="172"/>
        <v>0</v>
      </c>
      <c r="G2108" s="4">
        <f t="shared" si="175"/>
        <v>9</v>
      </c>
      <c r="H2108" s="4">
        <f t="shared" si="167"/>
        <v>0</v>
      </c>
      <c r="I2108" s="5">
        <f t="shared" si="165"/>
        <v>0</v>
      </c>
      <c r="M2108" s="9">
        <v>1</v>
      </c>
      <c r="N2108" s="11">
        <f t="shared" si="173"/>
        <v>0</v>
      </c>
      <c r="O2108" s="9">
        <v>0</v>
      </c>
      <c r="P2108" s="11">
        <f t="shared" si="170"/>
        <v>0</v>
      </c>
      <c r="Q2108" s="11">
        <f t="shared" si="169"/>
        <v>8</v>
      </c>
      <c r="R2108" s="11">
        <f t="shared" si="174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71"/>
        <v>330</v>
      </c>
      <c r="F2109" s="4">
        <f t="shared" si="172"/>
        <v>2</v>
      </c>
      <c r="G2109" s="4">
        <f t="shared" si="175"/>
        <v>15</v>
      </c>
      <c r="H2109" s="4">
        <f t="shared" si="167"/>
        <v>2</v>
      </c>
      <c r="I2109" s="5">
        <f t="shared" si="165"/>
        <v>0.15384615384615385</v>
      </c>
      <c r="M2109" s="9">
        <v>6</v>
      </c>
      <c r="N2109" s="11">
        <f t="shared" si="173"/>
        <v>1</v>
      </c>
      <c r="O2109" s="9">
        <v>0</v>
      </c>
      <c r="P2109" s="11">
        <f t="shared" si="170"/>
        <v>0</v>
      </c>
      <c r="Q2109" s="11">
        <f t="shared" si="169"/>
        <v>9</v>
      </c>
      <c r="R2109" s="11">
        <f t="shared" si="174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71"/>
        <v>35</v>
      </c>
      <c r="F2110" s="4">
        <f t="shared" si="172"/>
        <v>0</v>
      </c>
      <c r="G2110" s="4">
        <f t="shared" si="175"/>
        <v>2</v>
      </c>
      <c r="H2110" s="4">
        <f t="shared" si="167"/>
        <v>0</v>
      </c>
      <c r="I2110" s="5">
        <f t="shared" si="165"/>
        <v>0</v>
      </c>
      <c r="M2110" s="9">
        <v>2</v>
      </c>
      <c r="N2110" s="11">
        <f t="shared" si="173"/>
        <v>1</v>
      </c>
      <c r="O2110" s="9">
        <v>0</v>
      </c>
      <c r="P2110" s="11">
        <f t="shared" si="170"/>
        <v>0</v>
      </c>
      <c r="Q2110" s="11">
        <f t="shared" si="169"/>
        <v>0</v>
      </c>
      <c r="R2110" s="11">
        <f t="shared" si="174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71"/>
        <v>110</v>
      </c>
      <c r="F2111" s="4">
        <f t="shared" si="172"/>
        <v>0</v>
      </c>
      <c r="G2111" s="4">
        <f t="shared" si="175"/>
        <v>9</v>
      </c>
      <c r="H2111" s="4">
        <f t="shared" si="167"/>
        <v>0</v>
      </c>
      <c r="I2111" s="5">
        <f t="shared" si="165"/>
        <v>0</v>
      </c>
      <c r="M2111" s="9">
        <v>3</v>
      </c>
      <c r="N2111" s="11">
        <f t="shared" si="173"/>
        <v>1</v>
      </c>
      <c r="O2111" s="9">
        <v>0</v>
      </c>
      <c r="P2111" s="11">
        <f t="shared" si="170"/>
        <v>0</v>
      </c>
      <c r="Q2111" s="11">
        <f t="shared" si="169"/>
        <v>6</v>
      </c>
      <c r="R2111" s="11">
        <f t="shared" si="174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71"/>
        <v>279</v>
      </c>
      <c r="F2112" s="4">
        <f t="shared" si="172"/>
        <v>5</v>
      </c>
      <c r="G2112" s="4">
        <f t="shared" si="175"/>
        <v>17</v>
      </c>
      <c r="H2112" s="4">
        <f t="shared" si="167"/>
        <v>1</v>
      </c>
      <c r="I2112" s="5">
        <f t="shared" si="165"/>
        <v>6.25E-2</v>
      </c>
      <c r="M2112" s="9">
        <v>13</v>
      </c>
      <c r="N2112" s="11">
        <f t="shared" si="173"/>
        <v>2</v>
      </c>
      <c r="O2112" s="9">
        <v>0</v>
      </c>
      <c r="P2112" s="11">
        <f t="shared" si="170"/>
        <v>0</v>
      </c>
      <c r="Q2112" s="11">
        <f t="shared" si="169"/>
        <v>4</v>
      </c>
      <c r="R2112" s="11">
        <f t="shared" si="174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71"/>
        <v>429</v>
      </c>
      <c r="F2113" s="4">
        <f t="shared" si="172"/>
        <v>1</v>
      </c>
      <c r="G2113" s="4">
        <f t="shared" si="175"/>
        <v>27</v>
      </c>
      <c r="H2113" s="4">
        <f t="shared" si="167"/>
        <v>1</v>
      </c>
      <c r="I2113" s="5">
        <f t="shared" si="165"/>
        <v>3.8461538461538464E-2</v>
      </c>
      <c r="M2113" s="9">
        <v>8</v>
      </c>
      <c r="N2113" s="11">
        <f t="shared" si="173"/>
        <v>1</v>
      </c>
      <c r="O2113" s="9">
        <v>2</v>
      </c>
      <c r="P2113" s="11">
        <f t="shared" si="170"/>
        <v>0</v>
      </c>
      <c r="Q2113" s="11">
        <f t="shared" si="169"/>
        <v>17</v>
      </c>
      <c r="R2113" s="11">
        <f t="shared" si="174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71"/>
        <v>807</v>
      </c>
      <c r="F2114" s="4">
        <f t="shared" si="172"/>
        <v>6</v>
      </c>
      <c r="G2114" s="4">
        <f t="shared" si="175"/>
        <v>73</v>
      </c>
      <c r="H2114" s="4">
        <f t="shared" si="167"/>
        <v>5</v>
      </c>
      <c r="I2114" s="5">
        <f t="shared" si="165"/>
        <v>7.3529411764705885E-2</v>
      </c>
      <c r="M2114" s="9">
        <v>15</v>
      </c>
      <c r="N2114" s="11">
        <f t="shared" si="173"/>
        <v>4</v>
      </c>
      <c r="O2114" s="9">
        <v>0</v>
      </c>
      <c r="P2114" s="11">
        <f t="shared" si="170"/>
        <v>0</v>
      </c>
      <c r="Q2114" s="11">
        <f t="shared" si="169"/>
        <v>58</v>
      </c>
      <c r="R2114" s="11">
        <f t="shared" si="174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71"/>
        <v>165</v>
      </c>
      <c r="F2115" s="4">
        <f t="shared" si="172"/>
        <v>0</v>
      </c>
      <c r="G2115" s="4">
        <f t="shared" si="175"/>
        <v>26</v>
      </c>
      <c r="H2115" s="4">
        <f t="shared" si="167"/>
        <v>0</v>
      </c>
      <c r="I2115" s="5">
        <f t="shared" ref="I2115:I2178" si="176">IFERROR((G2115-SUMIFS(G:G,A:A,A2115-1,B:B,B2115))/SUMIFS(G:G,A:A,A2115-1,B:B,B2115),0)</f>
        <v>0</v>
      </c>
      <c r="M2115" s="9">
        <v>15</v>
      </c>
      <c r="N2115" s="11">
        <f t="shared" si="173"/>
        <v>2</v>
      </c>
      <c r="O2115" s="9">
        <v>1</v>
      </c>
      <c r="P2115" s="11">
        <f t="shared" si="170"/>
        <v>0</v>
      </c>
      <c r="Q2115" s="11">
        <f t="shared" si="169"/>
        <v>10</v>
      </c>
      <c r="R2115" s="11">
        <f t="shared" si="174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71"/>
        <v>205</v>
      </c>
      <c r="F2116" s="4">
        <f t="shared" si="172"/>
        <v>0</v>
      </c>
      <c r="G2116" s="4">
        <f t="shared" si="175"/>
        <v>9</v>
      </c>
      <c r="H2116" s="4">
        <f t="shared" si="167"/>
        <v>0</v>
      </c>
      <c r="I2116" s="5">
        <f t="shared" si="176"/>
        <v>0</v>
      </c>
      <c r="M2116" s="9">
        <v>4</v>
      </c>
      <c r="N2116" s="11">
        <f t="shared" si="173"/>
        <v>2</v>
      </c>
      <c r="O2116" s="9">
        <v>1</v>
      </c>
      <c r="P2116" s="11">
        <f t="shared" si="170"/>
        <v>0</v>
      </c>
      <c r="Q2116" s="11">
        <f t="shared" si="169"/>
        <v>4</v>
      </c>
      <c r="R2116" s="11">
        <f t="shared" si="174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71"/>
        <v>662</v>
      </c>
      <c r="F2117" s="4">
        <f t="shared" si="172"/>
        <v>0</v>
      </c>
      <c r="G2117" s="4">
        <f t="shared" si="175"/>
        <v>33</v>
      </c>
      <c r="H2117" s="4">
        <f t="shared" ref="H2117:H2180" si="177">G2117-SUMIFS(G:G,A:A,A2117-1,B:B,B2117)</f>
        <v>0</v>
      </c>
      <c r="I2117" s="5">
        <f t="shared" si="176"/>
        <v>0</v>
      </c>
      <c r="M2117" s="9">
        <v>20</v>
      </c>
      <c r="N2117" s="11">
        <f t="shared" si="173"/>
        <v>3</v>
      </c>
      <c r="O2117" s="9">
        <v>0</v>
      </c>
      <c r="P2117" s="11">
        <f t="shared" si="170"/>
        <v>0</v>
      </c>
      <c r="Q2117" s="11">
        <f t="shared" si="169"/>
        <v>13</v>
      </c>
      <c r="R2117" s="11">
        <f t="shared" si="174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71"/>
        <v>360</v>
      </c>
      <c r="F2118" s="4">
        <f t="shared" si="172"/>
        <v>0</v>
      </c>
      <c r="G2118" s="4">
        <f t="shared" si="175"/>
        <v>5</v>
      </c>
      <c r="H2118" s="4">
        <f t="shared" si="177"/>
        <v>0</v>
      </c>
      <c r="I2118" s="5">
        <f t="shared" si="176"/>
        <v>0</v>
      </c>
      <c r="M2118" s="9">
        <v>4</v>
      </c>
      <c r="N2118" s="11">
        <f t="shared" si="173"/>
        <v>0</v>
      </c>
      <c r="O2118" s="9">
        <v>0</v>
      </c>
      <c r="P2118" s="11">
        <f t="shared" si="170"/>
        <v>0</v>
      </c>
      <c r="Q2118" s="11">
        <f t="shared" si="169"/>
        <v>1</v>
      </c>
      <c r="R2118" s="11">
        <f t="shared" si="174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71"/>
        <v>128</v>
      </c>
      <c r="F2119" s="4">
        <f t="shared" si="172"/>
        <v>0</v>
      </c>
      <c r="G2119" s="4">
        <f t="shared" si="175"/>
        <v>9</v>
      </c>
      <c r="H2119" s="4">
        <f t="shared" si="177"/>
        <v>0</v>
      </c>
      <c r="I2119" s="5">
        <f t="shared" si="176"/>
        <v>0</v>
      </c>
      <c r="M2119" s="9">
        <v>5</v>
      </c>
      <c r="N2119" s="11">
        <f t="shared" si="173"/>
        <v>1</v>
      </c>
      <c r="O2119" s="9">
        <v>0</v>
      </c>
      <c r="P2119" s="11">
        <f t="shared" si="170"/>
        <v>0</v>
      </c>
      <c r="Q2119" s="11">
        <f t="shared" si="169"/>
        <v>4</v>
      </c>
      <c r="R2119" s="11">
        <f t="shared" si="174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71"/>
        <v>81</v>
      </c>
      <c r="F2120" s="4">
        <f t="shared" si="172"/>
        <v>0</v>
      </c>
      <c r="G2120" s="4">
        <f t="shared" si="175"/>
        <v>3</v>
      </c>
      <c r="H2120" s="4">
        <f t="shared" si="177"/>
        <v>0</v>
      </c>
      <c r="I2120" s="5">
        <f t="shared" si="176"/>
        <v>0</v>
      </c>
      <c r="M2120" s="9">
        <v>2</v>
      </c>
      <c r="N2120" s="11">
        <f t="shared" si="173"/>
        <v>0</v>
      </c>
      <c r="O2120" s="9">
        <v>0</v>
      </c>
      <c r="P2120" s="11">
        <f t="shared" si="170"/>
        <v>0</v>
      </c>
      <c r="Q2120" s="11">
        <f t="shared" si="169"/>
        <v>1</v>
      </c>
      <c r="R2120" s="11">
        <f t="shared" si="174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71"/>
        <v>232</v>
      </c>
      <c r="F2121" s="4">
        <f t="shared" si="172"/>
        <v>2</v>
      </c>
      <c r="G2121" s="4">
        <f t="shared" si="175"/>
        <v>9</v>
      </c>
      <c r="H2121" s="4">
        <f t="shared" si="177"/>
        <v>1</v>
      </c>
      <c r="I2121" s="5">
        <f t="shared" si="176"/>
        <v>0.125</v>
      </c>
      <c r="M2121" s="9">
        <v>6</v>
      </c>
      <c r="N2121" s="11">
        <f t="shared" si="173"/>
        <v>1</v>
      </c>
      <c r="O2121" s="9">
        <v>0</v>
      </c>
      <c r="P2121" s="11">
        <f t="shared" si="170"/>
        <v>0</v>
      </c>
      <c r="Q2121" s="11">
        <f t="shared" si="169"/>
        <v>3</v>
      </c>
      <c r="R2121" s="11">
        <f t="shared" si="174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71"/>
        <v>1387</v>
      </c>
      <c r="F2122" s="4">
        <f t="shared" si="172"/>
        <v>1</v>
      </c>
      <c r="G2122" s="4">
        <f t="shared" si="175"/>
        <v>101</v>
      </c>
      <c r="H2122" s="4">
        <f t="shared" si="177"/>
        <v>-1</v>
      </c>
      <c r="I2122" s="5">
        <f t="shared" si="176"/>
        <v>-9.8039215686274508E-3</v>
      </c>
      <c r="M2122" s="9">
        <v>22</v>
      </c>
      <c r="N2122" s="11">
        <f t="shared" si="173"/>
        <v>2</v>
      </c>
      <c r="O2122" s="9">
        <v>2</v>
      </c>
      <c r="P2122" s="11">
        <f t="shared" si="170"/>
        <v>0</v>
      </c>
      <c r="Q2122" s="11">
        <f t="shared" si="169"/>
        <v>77</v>
      </c>
      <c r="R2122" s="11">
        <f t="shared" si="174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71"/>
        <v>38</v>
      </c>
      <c r="F2123" s="4">
        <f t="shared" si="172"/>
        <v>0</v>
      </c>
      <c r="G2123" s="4">
        <f t="shared" si="175"/>
        <v>0</v>
      </c>
      <c r="H2123" s="4">
        <f t="shared" si="177"/>
        <v>0</v>
      </c>
      <c r="I2123" s="5">
        <f t="shared" si="176"/>
        <v>0</v>
      </c>
      <c r="M2123" s="9">
        <v>0</v>
      </c>
      <c r="N2123" s="11">
        <f t="shared" si="173"/>
        <v>0</v>
      </c>
      <c r="O2123" s="9">
        <v>0</v>
      </c>
      <c r="P2123" s="11">
        <f t="shared" si="170"/>
        <v>0</v>
      </c>
      <c r="Q2123" s="11">
        <f t="shared" si="169"/>
        <v>0</v>
      </c>
      <c r="R2123" s="11">
        <f t="shared" si="174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171"/>
        <v>98</v>
      </c>
      <c r="F2124" s="4">
        <f t="shared" si="172"/>
        <v>0</v>
      </c>
      <c r="G2124" s="4">
        <f t="shared" si="175"/>
        <v>5</v>
      </c>
      <c r="H2124" s="4">
        <f t="shared" si="177"/>
        <v>0</v>
      </c>
      <c r="I2124" s="5">
        <f t="shared" si="176"/>
        <v>0</v>
      </c>
      <c r="M2124" s="9">
        <v>4</v>
      </c>
      <c r="N2124" s="11">
        <f t="shared" si="173"/>
        <v>0</v>
      </c>
      <c r="O2124" s="9">
        <v>0</v>
      </c>
      <c r="P2124" s="11">
        <f t="shared" si="170"/>
        <v>0</v>
      </c>
      <c r="Q2124" s="11">
        <f t="shared" ref="Q2124:Q2157" si="178">G2124-O2124-M2124</f>
        <v>1</v>
      </c>
      <c r="R2124" s="11">
        <f t="shared" si="174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171"/>
        <v>147</v>
      </c>
      <c r="F2125" s="4">
        <f t="shared" si="172"/>
        <v>0</v>
      </c>
      <c r="G2125" s="4">
        <f t="shared" si="175"/>
        <v>8</v>
      </c>
      <c r="H2125" s="4">
        <f t="shared" si="177"/>
        <v>0</v>
      </c>
      <c r="I2125" s="5">
        <f t="shared" si="176"/>
        <v>0</v>
      </c>
      <c r="M2125" s="9">
        <v>2</v>
      </c>
      <c r="N2125" s="11">
        <f t="shared" si="173"/>
        <v>0</v>
      </c>
      <c r="O2125" s="9">
        <v>1</v>
      </c>
      <c r="P2125" s="11">
        <f t="shared" si="170"/>
        <v>0</v>
      </c>
      <c r="Q2125" s="11">
        <f t="shared" si="178"/>
        <v>5</v>
      </c>
      <c r="R2125" s="11">
        <f t="shared" si="174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171"/>
        <v>337</v>
      </c>
      <c r="F2126" s="4">
        <f t="shared" si="172"/>
        <v>1</v>
      </c>
      <c r="G2126" s="4">
        <f t="shared" si="175"/>
        <v>6</v>
      </c>
      <c r="H2126" s="4">
        <f t="shared" si="177"/>
        <v>1</v>
      </c>
      <c r="I2126" s="5">
        <f t="shared" si="176"/>
        <v>0.2</v>
      </c>
      <c r="M2126" s="9">
        <v>3</v>
      </c>
      <c r="N2126" s="11">
        <f t="shared" si="173"/>
        <v>0</v>
      </c>
      <c r="O2126" s="9">
        <v>0</v>
      </c>
      <c r="P2126" s="11">
        <f t="shared" si="170"/>
        <v>0</v>
      </c>
      <c r="Q2126" s="11">
        <f t="shared" si="178"/>
        <v>3</v>
      </c>
      <c r="R2126" s="11">
        <f t="shared" si="174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171"/>
        <v>42</v>
      </c>
      <c r="F2127" s="4">
        <f t="shared" si="172"/>
        <v>0</v>
      </c>
      <c r="G2127" s="4">
        <f t="shared" si="175"/>
        <v>4</v>
      </c>
      <c r="H2127" s="4">
        <f t="shared" si="177"/>
        <v>0</v>
      </c>
      <c r="I2127" s="5">
        <f t="shared" si="176"/>
        <v>0</v>
      </c>
      <c r="M2127" s="9">
        <v>2</v>
      </c>
      <c r="N2127" s="11">
        <f t="shared" si="173"/>
        <v>0</v>
      </c>
      <c r="O2127" s="9">
        <v>0</v>
      </c>
      <c r="P2127" s="11">
        <f t="shared" si="170"/>
        <v>0</v>
      </c>
      <c r="Q2127" s="11">
        <f t="shared" si="178"/>
        <v>2</v>
      </c>
      <c r="R2127" s="11">
        <f t="shared" si="174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171"/>
        <v>39</v>
      </c>
      <c r="F2128" s="4">
        <f t="shared" si="172"/>
        <v>0</v>
      </c>
      <c r="G2128" s="4">
        <f t="shared" si="175"/>
        <v>0</v>
      </c>
      <c r="H2128" s="4">
        <f t="shared" si="177"/>
        <v>0</v>
      </c>
      <c r="I2128" s="5">
        <f t="shared" si="176"/>
        <v>0</v>
      </c>
      <c r="M2128" s="9">
        <v>0</v>
      </c>
      <c r="N2128" s="11">
        <f t="shared" si="173"/>
        <v>0</v>
      </c>
      <c r="O2128" s="9">
        <v>0</v>
      </c>
      <c r="P2128" s="11">
        <f t="shared" si="170"/>
        <v>0</v>
      </c>
      <c r="Q2128" s="11">
        <f t="shared" si="178"/>
        <v>0</v>
      </c>
      <c r="R2128" s="11">
        <f t="shared" si="174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171"/>
        <v>50</v>
      </c>
      <c r="F2129" s="4">
        <f t="shared" si="172"/>
        <v>0</v>
      </c>
      <c r="G2129" s="4">
        <f t="shared" si="175"/>
        <v>5</v>
      </c>
      <c r="H2129" s="4">
        <f t="shared" si="177"/>
        <v>0</v>
      </c>
      <c r="I2129" s="5">
        <f t="shared" si="176"/>
        <v>0</v>
      </c>
      <c r="M2129" s="9">
        <v>3</v>
      </c>
      <c r="N2129" s="11">
        <f t="shared" si="173"/>
        <v>0</v>
      </c>
      <c r="O2129" s="9">
        <v>0</v>
      </c>
      <c r="P2129" s="11">
        <f t="shared" si="170"/>
        <v>0</v>
      </c>
      <c r="Q2129" s="11">
        <f t="shared" si="178"/>
        <v>2</v>
      </c>
      <c r="R2129" s="11">
        <f t="shared" si="174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171"/>
        <v>872</v>
      </c>
      <c r="F2130" s="4">
        <f t="shared" si="172"/>
        <v>5</v>
      </c>
      <c r="G2130" s="4">
        <f t="shared" si="175"/>
        <v>92</v>
      </c>
      <c r="H2130" s="4">
        <f t="shared" si="177"/>
        <v>5</v>
      </c>
      <c r="I2130" s="5">
        <f t="shared" si="176"/>
        <v>5.7471264367816091E-2</v>
      </c>
      <c r="M2130" s="9">
        <v>29</v>
      </c>
      <c r="N2130" s="11">
        <f t="shared" si="173"/>
        <v>1</v>
      </c>
      <c r="O2130" s="9">
        <v>0</v>
      </c>
      <c r="P2130" s="11">
        <f t="shared" si="170"/>
        <v>0</v>
      </c>
      <c r="Q2130" s="11">
        <f t="shared" si="178"/>
        <v>63</v>
      </c>
      <c r="R2130" s="11">
        <f t="shared" si="174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171"/>
        <v>215</v>
      </c>
      <c r="F2131" s="4">
        <f t="shared" si="172"/>
        <v>0</v>
      </c>
      <c r="G2131" s="4">
        <f t="shared" si="175"/>
        <v>0</v>
      </c>
      <c r="H2131" s="4">
        <f t="shared" si="177"/>
        <v>0</v>
      </c>
      <c r="I2131" s="5">
        <f t="shared" si="176"/>
        <v>0</v>
      </c>
      <c r="M2131" s="9">
        <v>0</v>
      </c>
      <c r="N2131" s="11">
        <f t="shared" si="173"/>
        <v>0</v>
      </c>
      <c r="O2131" s="9">
        <v>0</v>
      </c>
      <c r="P2131" s="11">
        <f t="shared" si="170"/>
        <v>0</v>
      </c>
      <c r="Q2131" s="11">
        <f t="shared" si="178"/>
        <v>0</v>
      </c>
      <c r="R2131" s="11">
        <f t="shared" si="174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171"/>
        <v>350</v>
      </c>
      <c r="F2132" s="4">
        <f t="shared" si="172"/>
        <v>7</v>
      </c>
      <c r="G2132" s="4">
        <f t="shared" si="175"/>
        <v>5</v>
      </c>
      <c r="H2132" s="4">
        <f t="shared" si="177"/>
        <v>0</v>
      </c>
      <c r="I2132" s="5">
        <f t="shared" si="176"/>
        <v>0</v>
      </c>
      <c r="M2132" s="9">
        <v>5</v>
      </c>
      <c r="N2132" s="11">
        <f t="shared" si="173"/>
        <v>1</v>
      </c>
      <c r="O2132" s="9">
        <v>0</v>
      </c>
      <c r="P2132" s="11">
        <f t="shared" si="170"/>
        <v>0</v>
      </c>
      <c r="Q2132" s="11">
        <f t="shared" si="178"/>
        <v>0</v>
      </c>
      <c r="R2132" s="11">
        <f t="shared" si="174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171"/>
        <v>834</v>
      </c>
      <c r="F2133" s="4">
        <f t="shared" si="172"/>
        <v>8</v>
      </c>
      <c r="G2133" s="4">
        <f t="shared" si="175"/>
        <v>92</v>
      </c>
      <c r="H2133" s="4">
        <f t="shared" si="177"/>
        <v>4</v>
      </c>
      <c r="I2133" s="5">
        <f t="shared" si="176"/>
        <v>4.5454545454545456E-2</v>
      </c>
      <c r="M2133" s="9">
        <v>51</v>
      </c>
      <c r="N2133" s="11">
        <f t="shared" si="173"/>
        <v>5</v>
      </c>
      <c r="O2133" s="9">
        <v>0</v>
      </c>
      <c r="P2133" s="11">
        <f t="shared" si="170"/>
        <v>0</v>
      </c>
      <c r="Q2133" s="11">
        <f t="shared" si="178"/>
        <v>41</v>
      </c>
      <c r="R2133" s="11">
        <f t="shared" si="174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171"/>
        <v>2403</v>
      </c>
      <c r="F2134" s="4">
        <f t="shared" si="172"/>
        <v>6</v>
      </c>
      <c r="G2134" s="4">
        <f t="shared" si="175"/>
        <v>253</v>
      </c>
      <c r="H2134" s="4">
        <f t="shared" si="177"/>
        <v>3</v>
      </c>
      <c r="I2134" s="5">
        <f t="shared" si="176"/>
        <v>1.2E-2</v>
      </c>
      <c r="M2134" s="9">
        <v>93</v>
      </c>
      <c r="N2134" s="11">
        <f t="shared" si="173"/>
        <v>9</v>
      </c>
      <c r="O2134" s="9">
        <v>6</v>
      </c>
      <c r="P2134" s="11">
        <f t="shared" si="170"/>
        <v>0</v>
      </c>
      <c r="Q2134" s="11">
        <f t="shared" si="178"/>
        <v>154</v>
      </c>
      <c r="R2134" s="11">
        <f t="shared" si="174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171"/>
        <v>119</v>
      </c>
      <c r="F2135" s="4">
        <f t="shared" si="172"/>
        <v>1</v>
      </c>
      <c r="G2135" s="4">
        <f t="shared" si="175"/>
        <v>10</v>
      </c>
      <c r="H2135" s="4">
        <f t="shared" si="177"/>
        <v>1</v>
      </c>
      <c r="I2135" s="5">
        <f t="shared" si="176"/>
        <v>0.1111111111111111</v>
      </c>
      <c r="M2135" s="9">
        <v>5</v>
      </c>
      <c r="N2135" s="11">
        <f t="shared" si="173"/>
        <v>2</v>
      </c>
      <c r="O2135" s="9">
        <v>0</v>
      </c>
      <c r="P2135" s="11">
        <f t="shared" si="170"/>
        <v>0</v>
      </c>
      <c r="Q2135" s="11">
        <f t="shared" si="178"/>
        <v>5</v>
      </c>
      <c r="R2135" s="11">
        <f t="shared" si="174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171"/>
        <v>93</v>
      </c>
      <c r="F2136" s="4">
        <f t="shared" si="172"/>
        <v>0</v>
      </c>
      <c r="G2136" s="4">
        <f t="shared" si="175"/>
        <v>3</v>
      </c>
      <c r="H2136" s="4">
        <f t="shared" si="177"/>
        <v>0</v>
      </c>
      <c r="I2136" s="5">
        <f t="shared" si="176"/>
        <v>0</v>
      </c>
      <c r="M2136" s="9">
        <v>0</v>
      </c>
      <c r="N2136" s="11">
        <f t="shared" si="173"/>
        <v>0</v>
      </c>
      <c r="O2136" s="9">
        <v>0</v>
      </c>
      <c r="P2136" s="11">
        <f t="shared" si="170"/>
        <v>0</v>
      </c>
      <c r="Q2136" s="11">
        <f t="shared" si="178"/>
        <v>3</v>
      </c>
      <c r="R2136" s="11">
        <f t="shared" si="174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171"/>
        <v>551</v>
      </c>
      <c r="F2137" s="4">
        <f t="shared" si="172"/>
        <v>13</v>
      </c>
      <c r="G2137" s="4">
        <f t="shared" si="175"/>
        <v>22</v>
      </c>
      <c r="H2137" s="4">
        <f t="shared" si="177"/>
        <v>0</v>
      </c>
      <c r="I2137" s="5">
        <f t="shared" si="176"/>
        <v>0</v>
      </c>
      <c r="M2137" s="9">
        <v>18</v>
      </c>
      <c r="N2137" s="11">
        <f t="shared" si="173"/>
        <v>1</v>
      </c>
      <c r="O2137" s="9">
        <v>0</v>
      </c>
      <c r="P2137" s="11">
        <f t="shared" si="170"/>
        <v>0</v>
      </c>
      <c r="Q2137" s="11">
        <f t="shared" si="178"/>
        <v>4</v>
      </c>
      <c r="R2137" s="11">
        <f t="shared" si="174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171"/>
        <v>8217</v>
      </c>
      <c r="F2138" s="4">
        <f t="shared" si="172"/>
        <v>41</v>
      </c>
      <c r="G2138" s="4">
        <f t="shared" si="175"/>
        <v>1359</v>
      </c>
      <c r="H2138" s="4">
        <f t="shared" si="177"/>
        <v>28</v>
      </c>
      <c r="I2138" s="5">
        <f t="shared" si="176"/>
        <v>2.1036814425244178E-2</v>
      </c>
      <c r="M2138" s="9">
        <v>292</v>
      </c>
      <c r="N2138" s="11">
        <f t="shared" si="173"/>
        <v>56</v>
      </c>
      <c r="O2138" s="9">
        <v>26</v>
      </c>
      <c r="P2138" s="11">
        <f t="shared" si="170"/>
        <v>5</v>
      </c>
      <c r="Q2138" s="11">
        <f t="shared" si="178"/>
        <v>1041</v>
      </c>
      <c r="R2138" s="11">
        <f t="shared" si="174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171"/>
        <v>200</v>
      </c>
      <c r="F2139" s="4">
        <f t="shared" si="172"/>
        <v>1</v>
      </c>
      <c r="G2139" s="4">
        <f t="shared" si="175"/>
        <v>10</v>
      </c>
      <c r="H2139" s="4">
        <f t="shared" si="177"/>
        <v>0</v>
      </c>
      <c r="I2139" s="5">
        <f t="shared" si="176"/>
        <v>0</v>
      </c>
      <c r="M2139" s="9">
        <v>0</v>
      </c>
      <c r="N2139" s="11">
        <f t="shared" si="173"/>
        <v>0</v>
      </c>
      <c r="O2139" s="9">
        <v>0</v>
      </c>
      <c r="P2139" s="11">
        <f t="shared" si="170"/>
        <v>0</v>
      </c>
      <c r="Q2139" s="11">
        <f t="shared" si="178"/>
        <v>10</v>
      </c>
      <c r="R2139" s="11">
        <f t="shared" si="174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171"/>
        <v>102</v>
      </c>
      <c r="F2140" s="4">
        <f t="shared" si="172"/>
        <v>0</v>
      </c>
      <c r="G2140" s="4">
        <f t="shared" si="175"/>
        <v>4</v>
      </c>
      <c r="H2140" s="4">
        <f t="shared" si="177"/>
        <v>0</v>
      </c>
      <c r="I2140" s="5">
        <f t="shared" si="176"/>
        <v>0</v>
      </c>
      <c r="M2140" s="9">
        <v>0</v>
      </c>
      <c r="N2140" s="11">
        <f t="shared" si="173"/>
        <v>0</v>
      </c>
      <c r="O2140" s="9">
        <v>0</v>
      </c>
      <c r="P2140" s="11">
        <f t="shared" ref="P2140:P2203" si="179">O2140-SUMIFS(O:O,B:B,B2140,A:A,A2140-1)</f>
        <v>0</v>
      </c>
      <c r="Q2140" s="11">
        <f t="shared" si="178"/>
        <v>4</v>
      </c>
      <c r="R2140" s="11">
        <f t="shared" si="174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171"/>
        <v>457</v>
      </c>
      <c r="F2141" s="4">
        <f t="shared" si="172"/>
        <v>1</v>
      </c>
      <c r="G2141" s="4">
        <f t="shared" si="175"/>
        <v>43</v>
      </c>
      <c r="H2141" s="4">
        <f t="shared" si="177"/>
        <v>1</v>
      </c>
      <c r="I2141" s="5">
        <f t="shared" si="176"/>
        <v>2.3809523809523808E-2</v>
      </c>
      <c r="M2141" s="9">
        <v>27</v>
      </c>
      <c r="N2141" s="11">
        <f t="shared" si="173"/>
        <v>6</v>
      </c>
      <c r="O2141" s="9">
        <v>1</v>
      </c>
      <c r="P2141" s="11">
        <f t="shared" si="179"/>
        <v>0</v>
      </c>
      <c r="Q2141" s="11">
        <f t="shared" si="178"/>
        <v>15</v>
      </c>
      <c r="R2141" s="11">
        <f t="shared" si="174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171"/>
        <v>2263</v>
      </c>
      <c r="F2142" s="4">
        <f t="shared" si="172"/>
        <v>22</v>
      </c>
      <c r="G2142" s="4">
        <f t="shared" si="175"/>
        <v>466</v>
      </c>
      <c r="H2142" s="4">
        <f t="shared" si="177"/>
        <v>12</v>
      </c>
      <c r="I2142" s="5">
        <f t="shared" si="176"/>
        <v>2.643171806167401E-2</v>
      </c>
      <c r="M2142" s="9">
        <v>123</v>
      </c>
      <c r="N2142" s="11">
        <f t="shared" si="173"/>
        <v>9</v>
      </c>
      <c r="O2142" s="9">
        <v>27</v>
      </c>
      <c r="P2142" s="11">
        <f t="shared" si="179"/>
        <v>1</v>
      </c>
      <c r="Q2142" s="11">
        <f t="shared" si="178"/>
        <v>316</v>
      </c>
      <c r="R2142" s="11">
        <f t="shared" si="174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171"/>
        <v>587</v>
      </c>
      <c r="F2143" s="4">
        <f t="shared" si="172"/>
        <v>5</v>
      </c>
      <c r="G2143" s="4">
        <f t="shared" si="175"/>
        <v>52</v>
      </c>
      <c r="H2143" s="4">
        <f t="shared" si="177"/>
        <v>2</v>
      </c>
      <c r="I2143" s="5">
        <f t="shared" si="176"/>
        <v>0.04</v>
      </c>
      <c r="M2143" s="9">
        <v>22</v>
      </c>
      <c r="N2143" s="11">
        <f t="shared" si="173"/>
        <v>2</v>
      </c>
      <c r="O2143" s="9">
        <v>0</v>
      </c>
      <c r="P2143" s="11">
        <f t="shared" si="179"/>
        <v>0</v>
      </c>
      <c r="Q2143" s="11">
        <f t="shared" si="178"/>
        <v>30</v>
      </c>
      <c r="R2143" s="11">
        <f t="shared" si="174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171"/>
        <v>113</v>
      </c>
      <c r="F2144" s="4">
        <f t="shared" si="172"/>
        <v>0</v>
      </c>
      <c r="G2144" s="4">
        <f t="shared" si="175"/>
        <v>20</v>
      </c>
      <c r="H2144" s="4">
        <f t="shared" si="177"/>
        <v>0</v>
      </c>
      <c r="I2144" s="5">
        <f t="shared" si="176"/>
        <v>0</v>
      </c>
      <c r="M2144" s="9">
        <v>1</v>
      </c>
      <c r="N2144" s="11">
        <f t="shared" si="173"/>
        <v>0</v>
      </c>
      <c r="O2144" s="9">
        <v>1</v>
      </c>
      <c r="P2144" s="11">
        <f t="shared" si="179"/>
        <v>0</v>
      </c>
      <c r="Q2144" s="11">
        <f t="shared" si="178"/>
        <v>18</v>
      </c>
      <c r="R2144" s="11">
        <f t="shared" si="174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171"/>
        <v>58</v>
      </c>
      <c r="F2145" s="4">
        <f t="shared" si="172"/>
        <v>0</v>
      </c>
      <c r="G2145" s="4">
        <f t="shared" si="175"/>
        <v>1</v>
      </c>
      <c r="H2145" s="4">
        <f t="shared" si="177"/>
        <v>0</v>
      </c>
      <c r="I2145" s="5">
        <f t="shared" si="176"/>
        <v>0</v>
      </c>
      <c r="M2145" s="9">
        <v>1</v>
      </c>
      <c r="N2145" s="11">
        <f t="shared" si="173"/>
        <v>0</v>
      </c>
      <c r="O2145" s="9">
        <v>0</v>
      </c>
      <c r="P2145" s="11">
        <f t="shared" si="179"/>
        <v>0</v>
      </c>
      <c r="Q2145" s="11">
        <f t="shared" si="178"/>
        <v>0</v>
      </c>
      <c r="R2145" s="11">
        <f t="shared" si="174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171"/>
        <v>66</v>
      </c>
      <c r="F2146" s="4">
        <f t="shared" si="172"/>
        <v>1</v>
      </c>
      <c r="G2146" s="4">
        <f t="shared" si="175"/>
        <v>3</v>
      </c>
      <c r="H2146" s="4">
        <f t="shared" si="177"/>
        <v>0</v>
      </c>
      <c r="I2146" s="5">
        <f t="shared" si="176"/>
        <v>0</v>
      </c>
      <c r="M2146" s="9">
        <v>1</v>
      </c>
      <c r="N2146" s="11">
        <f t="shared" si="173"/>
        <v>0</v>
      </c>
      <c r="O2146" s="9">
        <v>0</v>
      </c>
      <c r="P2146" s="11">
        <f t="shared" si="179"/>
        <v>0</v>
      </c>
      <c r="Q2146" s="11">
        <f t="shared" si="178"/>
        <v>2</v>
      </c>
      <c r="R2146" s="11">
        <f t="shared" si="174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171"/>
        <v>45</v>
      </c>
      <c r="F2147" s="4">
        <f t="shared" si="172"/>
        <v>0</v>
      </c>
      <c r="G2147" s="4">
        <f t="shared" si="175"/>
        <v>1</v>
      </c>
      <c r="H2147" s="4">
        <f t="shared" si="177"/>
        <v>0</v>
      </c>
      <c r="I2147" s="5">
        <f t="shared" si="176"/>
        <v>0</v>
      </c>
      <c r="M2147" s="9">
        <v>1</v>
      </c>
      <c r="N2147" s="11">
        <f t="shared" si="173"/>
        <v>1</v>
      </c>
      <c r="O2147" s="9">
        <v>0</v>
      </c>
      <c r="P2147" s="11">
        <f t="shared" si="179"/>
        <v>0</v>
      </c>
      <c r="Q2147" s="11">
        <f t="shared" si="178"/>
        <v>0</v>
      </c>
      <c r="R2147" s="11">
        <f t="shared" si="174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171"/>
        <v>246</v>
      </c>
      <c r="F2148" s="4">
        <f t="shared" si="172"/>
        <v>0</v>
      </c>
      <c r="G2148" s="4">
        <f t="shared" si="175"/>
        <v>4</v>
      </c>
      <c r="H2148" s="4">
        <f t="shared" si="177"/>
        <v>0</v>
      </c>
      <c r="I2148" s="5">
        <f t="shared" si="176"/>
        <v>0</v>
      </c>
      <c r="M2148" s="9">
        <v>1</v>
      </c>
      <c r="N2148" s="11">
        <f t="shared" si="173"/>
        <v>1</v>
      </c>
      <c r="O2148" s="9">
        <v>0</v>
      </c>
      <c r="P2148" s="11">
        <f t="shared" si="179"/>
        <v>0</v>
      </c>
      <c r="Q2148" s="11">
        <f t="shared" si="178"/>
        <v>3</v>
      </c>
      <c r="R2148" s="11">
        <f t="shared" si="174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180">SUM(C2149:D2149)</f>
        <v>589</v>
      </c>
      <c r="F2149" s="4">
        <f t="shared" si="172"/>
        <v>3</v>
      </c>
      <c r="G2149" s="4">
        <f t="shared" si="175"/>
        <v>44</v>
      </c>
      <c r="H2149" s="4">
        <f t="shared" si="177"/>
        <v>2</v>
      </c>
      <c r="I2149" s="5">
        <f t="shared" si="176"/>
        <v>4.7619047619047616E-2</v>
      </c>
      <c r="M2149" s="9">
        <v>27</v>
      </c>
      <c r="N2149" s="11">
        <f t="shared" si="173"/>
        <v>4</v>
      </c>
      <c r="O2149" s="9">
        <v>0</v>
      </c>
      <c r="P2149" s="11">
        <f t="shared" si="179"/>
        <v>0</v>
      </c>
      <c r="Q2149" s="11">
        <f t="shared" si="178"/>
        <v>17</v>
      </c>
      <c r="R2149" s="11">
        <f t="shared" si="174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180"/>
        <v>88</v>
      </c>
      <c r="F2150" s="4">
        <f t="shared" ref="F2150:F2213" si="181">E2150-SUMIFS(E:E,A:A,A2150-1,B:B,B2150)</f>
        <v>0</v>
      </c>
      <c r="G2150" s="4">
        <f t="shared" si="175"/>
        <v>2</v>
      </c>
      <c r="H2150" s="4">
        <f t="shared" si="177"/>
        <v>0</v>
      </c>
      <c r="I2150" s="5">
        <f t="shared" si="176"/>
        <v>0</v>
      </c>
      <c r="M2150" s="9">
        <v>1</v>
      </c>
      <c r="N2150" s="11">
        <f t="shared" ref="N2150:N2213" si="182">M2150-SUMIFS(M:M,B:B,B2150,A:A,A2150-1)</f>
        <v>0</v>
      </c>
      <c r="O2150" s="9">
        <v>0</v>
      </c>
      <c r="P2150" s="11">
        <f t="shared" si="179"/>
        <v>0</v>
      </c>
      <c r="Q2150" s="11">
        <f t="shared" si="178"/>
        <v>1</v>
      </c>
      <c r="R2150" s="11">
        <f t="shared" ref="R2150:R2213" si="183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180"/>
        <v>166</v>
      </c>
      <c r="F2151" s="4">
        <f t="shared" si="181"/>
        <v>0</v>
      </c>
      <c r="G2151" s="4">
        <f t="shared" si="175"/>
        <v>6</v>
      </c>
      <c r="H2151" s="4">
        <f t="shared" si="177"/>
        <v>0</v>
      </c>
      <c r="I2151" s="5">
        <f t="shared" si="176"/>
        <v>0</v>
      </c>
      <c r="M2151" s="9">
        <v>1</v>
      </c>
      <c r="N2151" s="11">
        <f t="shared" si="182"/>
        <v>0</v>
      </c>
      <c r="O2151" s="9">
        <v>0</v>
      </c>
      <c r="P2151" s="11">
        <f t="shared" si="179"/>
        <v>0</v>
      </c>
      <c r="Q2151" s="11">
        <f t="shared" si="178"/>
        <v>5</v>
      </c>
      <c r="R2151" s="11">
        <f t="shared" si="183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180"/>
        <v>257</v>
      </c>
      <c r="F2152" s="4">
        <f t="shared" si="181"/>
        <v>0</v>
      </c>
      <c r="G2152" s="4">
        <f t="shared" si="175"/>
        <v>4</v>
      </c>
      <c r="H2152" s="4">
        <f t="shared" si="177"/>
        <v>0</v>
      </c>
      <c r="I2152" s="5">
        <f t="shared" si="176"/>
        <v>0</v>
      </c>
      <c r="M2152" s="9">
        <v>2</v>
      </c>
      <c r="N2152" s="11">
        <f t="shared" si="182"/>
        <v>1</v>
      </c>
      <c r="O2152" s="9">
        <v>0</v>
      </c>
      <c r="P2152" s="11">
        <f t="shared" si="179"/>
        <v>0</v>
      </c>
      <c r="Q2152" s="11">
        <f t="shared" si="178"/>
        <v>2</v>
      </c>
      <c r="R2152" s="11">
        <f t="shared" si="183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180"/>
        <v>2775</v>
      </c>
      <c r="F2153" s="4">
        <f t="shared" si="181"/>
        <v>8</v>
      </c>
      <c r="G2153" s="4">
        <f t="shared" si="175"/>
        <v>322</v>
      </c>
      <c r="H2153" s="4">
        <f t="shared" si="177"/>
        <v>4</v>
      </c>
      <c r="I2153" s="5">
        <f t="shared" si="176"/>
        <v>1.2578616352201259E-2</v>
      </c>
      <c r="M2153" s="9">
        <v>179</v>
      </c>
      <c r="N2153" s="11">
        <f t="shared" si="182"/>
        <v>7</v>
      </c>
      <c r="O2153" s="9">
        <v>5</v>
      </c>
      <c r="P2153" s="11">
        <f t="shared" si="179"/>
        <v>1</v>
      </c>
      <c r="Q2153" s="11">
        <f t="shared" si="178"/>
        <v>138</v>
      </c>
      <c r="R2153" s="11">
        <f t="shared" si="183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180"/>
        <v>1542</v>
      </c>
      <c r="F2154" s="4">
        <f t="shared" si="181"/>
        <v>3</v>
      </c>
      <c r="G2154" s="4">
        <f t="shared" si="175"/>
        <v>145</v>
      </c>
      <c r="H2154" s="4">
        <f t="shared" si="177"/>
        <v>2</v>
      </c>
      <c r="I2154" s="5">
        <f t="shared" si="176"/>
        <v>1.3986013986013986E-2</v>
      </c>
      <c r="M2154" s="9">
        <v>58</v>
      </c>
      <c r="N2154" s="11">
        <f t="shared" si="182"/>
        <v>4</v>
      </c>
      <c r="O2154" s="9">
        <v>1</v>
      </c>
      <c r="P2154" s="11">
        <f t="shared" si="179"/>
        <v>0</v>
      </c>
      <c r="Q2154" s="11">
        <f t="shared" si="178"/>
        <v>86</v>
      </c>
      <c r="R2154" s="11">
        <f t="shared" si="183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180"/>
        <v>14329</v>
      </c>
      <c r="F2155" s="4">
        <f t="shared" si="181"/>
        <v>816</v>
      </c>
      <c r="G2155" s="4">
        <f t="shared" si="175"/>
        <v>253</v>
      </c>
      <c r="H2155" s="4">
        <f t="shared" si="177"/>
        <v>-7</v>
      </c>
      <c r="I2155" s="5">
        <f t="shared" si="176"/>
        <v>-2.6923076923076925E-2</v>
      </c>
      <c r="M2155" s="9">
        <v>138</v>
      </c>
      <c r="N2155" s="11">
        <f t="shared" si="182"/>
        <v>138</v>
      </c>
      <c r="O2155" s="9">
        <v>1</v>
      </c>
      <c r="P2155" s="11">
        <f t="shared" si="179"/>
        <v>0</v>
      </c>
      <c r="Q2155" s="11">
        <f t="shared" si="178"/>
        <v>114</v>
      </c>
      <c r="R2155" s="11">
        <f t="shared" si="183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180"/>
        <v>11218</v>
      </c>
      <c r="F2156" s="4">
        <f t="shared" si="181"/>
        <v>1535</v>
      </c>
      <c r="G2156" s="4">
        <f t="shared" si="175"/>
        <v>136</v>
      </c>
      <c r="H2156" s="4">
        <f t="shared" si="177"/>
        <v>90</v>
      </c>
      <c r="I2156" s="5">
        <f t="shared" si="176"/>
        <v>1.9565217391304348</v>
      </c>
      <c r="M2156" s="9">
        <v>1</v>
      </c>
      <c r="N2156" s="11">
        <f t="shared" si="182"/>
        <v>-6</v>
      </c>
      <c r="O2156" s="9">
        <v>0</v>
      </c>
      <c r="P2156" s="11">
        <f t="shared" si="179"/>
        <v>0</v>
      </c>
      <c r="Q2156" s="11">
        <f t="shared" si="178"/>
        <v>135</v>
      </c>
      <c r="R2156" s="11">
        <f t="shared" si="183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180"/>
        <v>0</v>
      </c>
      <c r="F2157" s="4">
        <f t="shared" si="181"/>
        <v>1</v>
      </c>
      <c r="G2157" s="4">
        <f t="shared" si="175"/>
        <v>0</v>
      </c>
      <c r="H2157" s="4">
        <f t="shared" si="177"/>
        <v>0</v>
      </c>
      <c r="I2157" s="5">
        <f t="shared" si="176"/>
        <v>0</v>
      </c>
      <c r="M2157" s="3">
        <v>0</v>
      </c>
      <c r="N2157" s="11">
        <f t="shared" si="182"/>
        <v>0</v>
      </c>
      <c r="O2157" s="3">
        <v>0</v>
      </c>
      <c r="P2157" s="11">
        <f t="shared" si="179"/>
        <v>0</v>
      </c>
      <c r="Q2157" s="11">
        <f t="shared" si="178"/>
        <v>0</v>
      </c>
      <c r="R2157" s="11">
        <f t="shared" si="183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180"/>
        <v>475</v>
      </c>
      <c r="F2158" s="4">
        <f t="shared" si="181"/>
        <v>7</v>
      </c>
      <c r="G2158" s="4">
        <f t="shared" si="175"/>
        <v>16</v>
      </c>
      <c r="H2158" s="4">
        <f t="shared" si="177"/>
        <v>1</v>
      </c>
      <c r="I2158" s="5">
        <f t="shared" si="176"/>
        <v>6.6666666666666666E-2</v>
      </c>
      <c r="M2158" s="3">
        <v>11</v>
      </c>
      <c r="N2158" s="11">
        <f t="shared" si="182"/>
        <v>1</v>
      </c>
      <c r="O2158" s="3">
        <v>1</v>
      </c>
      <c r="P2158" s="11">
        <f t="shared" si="179"/>
        <v>0</v>
      </c>
      <c r="Q2158" s="11">
        <f t="shared" ref="Q2158:Q2221" si="184">G2158-O2158-M2158</f>
        <v>4</v>
      </c>
      <c r="R2158" s="11">
        <f t="shared" si="183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180"/>
        <v>316</v>
      </c>
      <c r="F2159" s="4">
        <f t="shared" si="181"/>
        <v>9</v>
      </c>
      <c r="G2159" s="4">
        <f t="shared" si="175"/>
        <v>33</v>
      </c>
      <c r="H2159" s="4">
        <f t="shared" si="177"/>
        <v>8</v>
      </c>
      <c r="I2159" s="5">
        <f t="shared" si="176"/>
        <v>0.32</v>
      </c>
      <c r="M2159" s="3">
        <v>4</v>
      </c>
      <c r="N2159" s="11">
        <f t="shared" si="182"/>
        <v>0</v>
      </c>
      <c r="O2159" s="3">
        <v>2</v>
      </c>
      <c r="P2159" s="11">
        <f t="shared" si="179"/>
        <v>0</v>
      </c>
      <c r="Q2159" s="11">
        <f t="shared" si="184"/>
        <v>27</v>
      </c>
      <c r="R2159" s="11">
        <f t="shared" si="183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180"/>
        <v>91</v>
      </c>
      <c r="F2160" s="4">
        <f t="shared" si="181"/>
        <v>0</v>
      </c>
      <c r="G2160" s="4">
        <f t="shared" si="175"/>
        <v>4</v>
      </c>
      <c r="H2160" s="4">
        <f t="shared" si="177"/>
        <v>0</v>
      </c>
      <c r="I2160" s="5">
        <f t="shared" si="176"/>
        <v>0</v>
      </c>
      <c r="M2160" s="3">
        <v>3</v>
      </c>
      <c r="N2160" s="11">
        <f t="shared" si="182"/>
        <v>1</v>
      </c>
      <c r="O2160" s="3">
        <v>0</v>
      </c>
      <c r="P2160" s="11">
        <f t="shared" si="179"/>
        <v>0</v>
      </c>
      <c r="Q2160" s="11">
        <f t="shared" si="184"/>
        <v>1</v>
      </c>
      <c r="R2160" s="11">
        <f t="shared" si="183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180"/>
        <v>747</v>
      </c>
      <c r="F2161" s="4">
        <f t="shared" si="181"/>
        <v>1</v>
      </c>
      <c r="G2161" s="4">
        <f t="shared" si="175"/>
        <v>7</v>
      </c>
      <c r="H2161" s="4">
        <f t="shared" si="177"/>
        <v>-1</v>
      </c>
      <c r="I2161" s="5">
        <f t="shared" si="176"/>
        <v>-0.125</v>
      </c>
      <c r="M2161" s="3">
        <v>3</v>
      </c>
      <c r="N2161" s="11">
        <f t="shared" si="182"/>
        <v>0</v>
      </c>
      <c r="O2161" s="3">
        <v>0</v>
      </c>
      <c r="P2161" s="11">
        <f t="shared" si="179"/>
        <v>0</v>
      </c>
      <c r="Q2161" s="11">
        <f t="shared" si="184"/>
        <v>4</v>
      </c>
      <c r="R2161" s="11">
        <f t="shared" si="183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180"/>
        <v>550</v>
      </c>
      <c r="F2162" s="4">
        <f t="shared" si="181"/>
        <v>0</v>
      </c>
      <c r="G2162" s="4">
        <f t="shared" si="175"/>
        <v>47</v>
      </c>
      <c r="H2162" s="4">
        <f t="shared" si="177"/>
        <v>0</v>
      </c>
      <c r="I2162" s="5">
        <f t="shared" si="176"/>
        <v>0</v>
      </c>
      <c r="M2162" s="3">
        <v>38</v>
      </c>
      <c r="N2162" s="11">
        <f t="shared" si="182"/>
        <v>2</v>
      </c>
      <c r="O2162" s="3">
        <v>3</v>
      </c>
      <c r="P2162" s="11">
        <f t="shared" si="179"/>
        <v>0</v>
      </c>
      <c r="Q2162" s="11">
        <f t="shared" si="184"/>
        <v>6</v>
      </c>
      <c r="R2162" s="11">
        <f t="shared" si="183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180"/>
        <v>426</v>
      </c>
      <c r="F2163" s="4">
        <f t="shared" si="181"/>
        <v>0</v>
      </c>
      <c r="G2163" s="4">
        <f t="shared" si="175"/>
        <v>33</v>
      </c>
      <c r="H2163" s="4">
        <f t="shared" si="177"/>
        <v>0</v>
      </c>
      <c r="I2163" s="5">
        <f t="shared" si="176"/>
        <v>0</v>
      </c>
      <c r="M2163" s="3">
        <v>26</v>
      </c>
      <c r="N2163" s="11">
        <f t="shared" si="182"/>
        <v>2</v>
      </c>
      <c r="O2163" s="3">
        <v>1</v>
      </c>
      <c r="P2163" s="11">
        <f t="shared" si="179"/>
        <v>0</v>
      </c>
      <c r="Q2163" s="11">
        <f t="shared" si="184"/>
        <v>6</v>
      </c>
      <c r="R2163" s="11">
        <f t="shared" si="183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180"/>
        <v>158</v>
      </c>
      <c r="F2164" s="4">
        <f t="shared" si="181"/>
        <v>1</v>
      </c>
      <c r="G2164" s="4">
        <f t="shared" si="175"/>
        <v>12</v>
      </c>
      <c r="H2164" s="4">
        <f t="shared" si="177"/>
        <v>0</v>
      </c>
      <c r="I2164" s="5">
        <f t="shared" si="176"/>
        <v>0</v>
      </c>
      <c r="M2164" s="3">
        <v>8</v>
      </c>
      <c r="N2164" s="11">
        <f t="shared" si="182"/>
        <v>1</v>
      </c>
      <c r="O2164" s="3">
        <v>1</v>
      </c>
      <c r="P2164" s="11">
        <f t="shared" si="179"/>
        <v>1</v>
      </c>
      <c r="Q2164" s="11">
        <f t="shared" si="184"/>
        <v>3</v>
      </c>
      <c r="R2164" s="11">
        <f t="shared" si="183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180"/>
        <v>134</v>
      </c>
      <c r="F2165" s="4">
        <f t="shared" si="181"/>
        <v>1</v>
      </c>
      <c r="G2165" s="4">
        <f t="shared" si="175"/>
        <v>7</v>
      </c>
      <c r="H2165" s="4">
        <f t="shared" si="177"/>
        <v>0</v>
      </c>
      <c r="I2165" s="5">
        <f t="shared" si="176"/>
        <v>0</v>
      </c>
      <c r="M2165" s="3">
        <v>2</v>
      </c>
      <c r="N2165" s="11">
        <f t="shared" si="182"/>
        <v>0</v>
      </c>
      <c r="O2165" s="3">
        <v>0</v>
      </c>
      <c r="P2165" s="11">
        <f t="shared" si="179"/>
        <v>0</v>
      </c>
      <c r="Q2165" s="11">
        <f t="shared" si="184"/>
        <v>5</v>
      </c>
      <c r="R2165" s="11">
        <f t="shared" si="183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180"/>
        <v>240</v>
      </c>
      <c r="F2166" s="4">
        <f t="shared" si="181"/>
        <v>2</v>
      </c>
      <c r="G2166" s="4">
        <f t="shared" si="175"/>
        <v>13</v>
      </c>
      <c r="H2166" s="4">
        <f t="shared" si="177"/>
        <v>1</v>
      </c>
      <c r="I2166" s="5">
        <f t="shared" si="176"/>
        <v>8.3333333333333329E-2</v>
      </c>
      <c r="M2166" s="3">
        <v>9</v>
      </c>
      <c r="N2166" s="11">
        <f t="shared" si="182"/>
        <v>2</v>
      </c>
      <c r="O2166" s="3">
        <v>0</v>
      </c>
      <c r="P2166" s="11">
        <f t="shared" si="179"/>
        <v>0</v>
      </c>
      <c r="Q2166" s="11">
        <f t="shared" si="184"/>
        <v>4</v>
      </c>
      <c r="R2166" s="11">
        <f t="shared" si="183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180"/>
        <v>167</v>
      </c>
      <c r="F2167" s="4">
        <f t="shared" si="181"/>
        <v>2</v>
      </c>
      <c r="G2167" s="4">
        <f t="shared" si="175"/>
        <v>4</v>
      </c>
      <c r="H2167" s="4">
        <f t="shared" si="177"/>
        <v>1</v>
      </c>
      <c r="I2167" s="5">
        <f t="shared" si="176"/>
        <v>0.33333333333333331</v>
      </c>
      <c r="M2167" s="3">
        <v>3</v>
      </c>
      <c r="N2167" s="11">
        <f t="shared" si="182"/>
        <v>1</v>
      </c>
      <c r="O2167" s="3">
        <v>1</v>
      </c>
      <c r="P2167" s="11">
        <f t="shared" si="179"/>
        <v>0</v>
      </c>
      <c r="Q2167" s="11">
        <f t="shared" si="184"/>
        <v>0</v>
      </c>
      <c r="R2167" s="11">
        <f t="shared" si="183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180"/>
        <v>468</v>
      </c>
      <c r="F2168" s="4">
        <f t="shared" si="181"/>
        <v>1</v>
      </c>
      <c r="G2168" s="4">
        <f t="shared" si="175"/>
        <v>19</v>
      </c>
      <c r="H2168" s="4">
        <f t="shared" si="177"/>
        <v>0</v>
      </c>
      <c r="I2168" s="5">
        <f t="shared" si="176"/>
        <v>0</v>
      </c>
      <c r="M2168" s="3">
        <v>14</v>
      </c>
      <c r="N2168" s="11">
        <f t="shared" si="182"/>
        <v>1</v>
      </c>
      <c r="O2168" s="3">
        <v>0</v>
      </c>
      <c r="P2168" s="11">
        <f t="shared" si="179"/>
        <v>0</v>
      </c>
      <c r="Q2168" s="11">
        <f t="shared" si="184"/>
        <v>5</v>
      </c>
      <c r="R2168" s="11">
        <f t="shared" si="183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180"/>
        <v>138</v>
      </c>
      <c r="F2169" s="4">
        <f t="shared" si="181"/>
        <v>1</v>
      </c>
      <c r="G2169" s="4">
        <f t="shared" si="175"/>
        <v>6</v>
      </c>
      <c r="H2169" s="4">
        <f t="shared" si="177"/>
        <v>1</v>
      </c>
      <c r="I2169" s="5">
        <f t="shared" si="176"/>
        <v>0.2</v>
      </c>
      <c r="M2169" s="3">
        <v>5</v>
      </c>
      <c r="N2169" s="11">
        <f t="shared" si="182"/>
        <v>0</v>
      </c>
      <c r="O2169" s="3">
        <v>0</v>
      </c>
      <c r="P2169" s="11">
        <f t="shared" si="179"/>
        <v>0</v>
      </c>
      <c r="Q2169" s="11">
        <f t="shared" si="184"/>
        <v>1</v>
      </c>
      <c r="R2169" s="11">
        <f t="shared" si="183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180"/>
        <v>116</v>
      </c>
      <c r="F2170" s="4">
        <f t="shared" si="181"/>
        <v>1</v>
      </c>
      <c r="G2170" s="4">
        <f t="shared" ref="G2170:G2233" si="185">C2170</f>
        <v>5</v>
      </c>
      <c r="H2170" s="4">
        <f t="shared" si="177"/>
        <v>0</v>
      </c>
      <c r="I2170" s="5">
        <f t="shared" si="176"/>
        <v>0</v>
      </c>
      <c r="M2170" s="3">
        <v>4</v>
      </c>
      <c r="N2170" s="11">
        <f t="shared" si="182"/>
        <v>0</v>
      </c>
      <c r="O2170" s="3">
        <v>0</v>
      </c>
      <c r="P2170" s="11">
        <f t="shared" si="179"/>
        <v>0</v>
      </c>
      <c r="Q2170" s="11">
        <f t="shared" si="184"/>
        <v>1</v>
      </c>
      <c r="R2170" s="11">
        <f t="shared" si="183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180"/>
        <v>137</v>
      </c>
      <c r="F2171" s="4">
        <f t="shared" si="181"/>
        <v>3</v>
      </c>
      <c r="G2171" s="4">
        <f t="shared" si="185"/>
        <v>5</v>
      </c>
      <c r="H2171" s="4">
        <f t="shared" si="177"/>
        <v>1</v>
      </c>
      <c r="I2171" s="5">
        <f t="shared" si="176"/>
        <v>0.25</v>
      </c>
      <c r="M2171" s="3">
        <v>1</v>
      </c>
      <c r="N2171" s="11">
        <f t="shared" si="182"/>
        <v>0</v>
      </c>
      <c r="O2171" s="3">
        <v>0</v>
      </c>
      <c r="P2171" s="11">
        <f t="shared" si="179"/>
        <v>0</v>
      </c>
      <c r="Q2171" s="11">
        <f t="shared" si="184"/>
        <v>4</v>
      </c>
      <c r="R2171" s="11">
        <f t="shared" si="183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180"/>
        <v>115</v>
      </c>
      <c r="F2172" s="4">
        <f t="shared" si="181"/>
        <v>3</v>
      </c>
      <c r="G2172" s="4">
        <f t="shared" si="185"/>
        <v>8</v>
      </c>
      <c r="H2172" s="4">
        <f t="shared" si="177"/>
        <v>1</v>
      </c>
      <c r="I2172" s="5">
        <f t="shared" si="176"/>
        <v>0.14285714285714285</v>
      </c>
      <c r="M2172" s="3">
        <v>3</v>
      </c>
      <c r="N2172" s="11">
        <f t="shared" si="182"/>
        <v>0</v>
      </c>
      <c r="O2172" s="3">
        <v>0</v>
      </c>
      <c r="P2172" s="11">
        <f t="shared" si="179"/>
        <v>0</v>
      </c>
      <c r="Q2172" s="11">
        <f t="shared" si="184"/>
        <v>5</v>
      </c>
      <c r="R2172" s="11">
        <f t="shared" si="183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180"/>
        <v>347</v>
      </c>
      <c r="F2173" s="4">
        <f t="shared" si="181"/>
        <v>3</v>
      </c>
      <c r="G2173" s="4">
        <f t="shared" si="185"/>
        <v>13</v>
      </c>
      <c r="H2173" s="4">
        <f t="shared" si="177"/>
        <v>1</v>
      </c>
      <c r="I2173" s="5">
        <f t="shared" si="176"/>
        <v>8.3333333333333329E-2</v>
      </c>
      <c r="M2173" s="3">
        <v>4</v>
      </c>
      <c r="N2173" s="11">
        <f t="shared" si="182"/>
        <v>0</v>
      </c>
      <c r="O2173" s="3">
        <v>0</v>
      </c>
      <c r="P2173" s="11">
        <f t="shared" si="179"/>
        <v>0</v>
      </c>
      <c r="Q2173" s="11">
        <f t="shared" si="184"/>
        <v>9</v>
      </c>
      <c r="R2173" s="11">
        <f t="shared" si="183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180"/>
        <v>78</v>
      </c>
      <c r="F2174" s="4">
        <f t="shared" si="181"/>
        <v>1</v>
      </c>
      <c r="G2174" s="4">
        <f t="shared" si="185"/>
        <v>0</v>
      </c>
      <c r="H2174" s="4">
        <f t="shared" si="177"/>
        <v>0</v>
      </c>
      <c r="I2174" s="5">
        <f t="shared" si="176"/>
        <v>0</v>
      </c>
      <c r="M2174" s="3">
        <v>0</v>
      </c>
      <c r="N2174" s="11">
        <f t="shared" si="182"/>
        <v>0</v>
      </c>
      <c r="O2174" s="3">
        <v>0</v>
      </c>
      <c r="P2174" s="11">
        <f t="shared" si="179"/>
        <v>0</v>
      </c>
      <c r="Q2174" s="11">
        <f t="shared" si="184"/>
        <v>0</v>
      </c>
      <c r="R2174" s="11">
        <f t="shared" si="183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180"/>
        <v>859</v>
      </c>
      <c r="F2175" s="4">
        <f t="shared" si="181"/>
        <v>11</v>
      </c>
      <c r="G2175" s="4">
        <f t="shared" si="185"/>
        <v>53</v>
      </c>
      <c r="H2175" s="4">
        <f t="shared" si="177"/>
        <v>2</v>
      </c>
      <c r="I2175" s="5">
        <f t="shared" si="176"/>
        <v>3.9215686274509803E-2</v>
      </c>
      <c r="M2175" s="3">
        <v>14</v>
      </c>
      <c r="N2175" s="11">
        <f t="shared" si="182"/>
        <v>2</v>
      </c>
      <c r="O2175" s="3">
        <v>0</v>
      </c>
      <c r="P2175" s="11">
        <f t="shared" si="179"/>
        <v>0</v>
      </c>
      <c r="Q2175" s="11">
        <f t="shared" si="184"/>
        <v>39</v>
      </c>
      <c r="R2175" s="11">
        <f t="shared" si="183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180"/>
        <v>8989</v>
      </c>
      <c r="F2176" s="4">
        <f t="shared" si="181"/>
        <v>51</v>
      </c>
      <c r="G2176" s="4">
        <f t="shared" si="185"/>
        <v>1283</v>
      </c>
      <c r="H2176" s="4">
        <f t="shared" si="177"/>
        <v>46</v>
      </c>
      <c r="I2176" s="5">
        <f t="shared" si="176"/>
        <v>3.7186742118027485E-2</v>
      </c>
      <c r="M2176" s="3">
        <v>324</v>
      </c>
      <c r="N2176" s="11">
        <f t="shared" si="182"/>
        <v>17</v>
      </c>
      <c r="O2176" s="3">
        <v>19</v>
      </c>
      <c r="P2176" s="11">
        <f t="shared" si="179"/>
        <v>1</v>
      </c>
      <c r="Q2176" s="11">
        <f t="shared" si="184"/>
        <v>940</v>
      </c>
      <c r="R2176" s="11">
        <f t="shared" si="183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180"/>
        <v>82</v>
      </c>
      <c r="F2177" s="4">
        <f t="shared" si="181"/>
        <v>0</v>
      </c>
      <c r="G2177" s="4">
        <f t="shared" si="185"/>
        <v>3</v>
      </c>
      <c r="H2177" s="4">
        <f t="shared" si="177"/>
        <v>0</v>
      </c>
      <c r="I2177" s="5">
        <f t="shared" si="176"/>
        <v>0</v>
      </c>
      <c r="M2177" s="3">
        <v>1</v>
      </c>
      <c r="N2177" s="11">
        <f t="shared" si="182"/>
        <v>1</v>
      </c>
      <c r="O2177" s="3">
        <v>0</v>
      </c>
      <c r="P2177" s="11">
        <f t="shared" si="179"/>
        <v>0</v>
      </c>
      <c r="Q2177" s="11">
        <f t="shared" si="184"/>
        <v>2</v>
      </c>
      <c r="R2177" s="11">
        <f t="shared" si="183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180"/>
        <v>248</v>
      </c>
      <c r="F2178" s="4">
        <f t="shared" si="181"/>
        <v>0</v>
      </c>
      <c r="G2178" s="4">
        <f t="shared" si="185"/>
        <v>10</v>
      </c>
      <c r="H2178" s="4">
        <f t="shared" si="177"/>
        <v>0</v>
      </c>
      <c r="I2178" s="5">
        <f t="shared" si="176"/>
        <v>0</v>
      </c>
      <c r="M2178" s="3">
        <v>0</v>
      </c>
      <c r="N2178" s="11">
        <f t="shared" si="182"/>
        <v>0</v>
      </c>
      <c r="O2178" s="3">
        <v>0</v>
      </c>
      <c r="P2178" s="11">
        <f t="shared" si="179"/>
        <v>0</v>
      </c>
      <c r="Q2178" s="11">
        <f t="shared" si="184"/>
        <v>10</v>
      </c>
      <c r="R2178" s="11">
        <f t="shared" si="183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180"/>
        <v>334</v>
      </c>
      <c r="F2179" s="4">
        <f t="shared" si="181"/>
        <v>5</v>
      </c>
      <c r="G2179" s="4">
        <f t="shared" si="185"/>
        <v>37</v>
      </c>
      <c r="H2179" s="4">
        <f t="shared" si="177"/>
        <v>4</v>
      </c>
      <c r="I2179" s="5">
        <f t="shared" ref="I2179:I2242" si="186">IFERROR((G2179-SUMIFS(G:G,A:A,A2179-1,B:B,B2179))/SUMIFS(G:G,A:A,A2179-1,B:B,B2179),0)</f>
        <v>0.12121212121212122</v>
      </c>
      <c r="M2179" s="3">
        <v>17</v>
      </c>
      <c r="N2179" s="11">
        <f t="shared" si="182"/>
        <v>4</v>
      </c>
      <c r="O2179" s="3">
        <v>0</v>
      </c>
      <c r="P2179" s="11">
        <f t="shared" si="179"/>
        <v>0</v>
      </c>
      <c r="Q2179" s="11">
        <f t="shared" si="184"/>
        <v>20</v>
      </c>
      <c r="R2179" s="11">
        <f t="shared" si="183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180"/>
        <v>302</v>
      </c>
      <c r="F2180" s="4">
        <f t="shared" si="181"/>
        <v>9</v>
      </c>
      <c r="G2180" s="4">
        <f t="shared" si="185"/>
        <v>24</v>
      </c>
      <c r="H2180" s="4">
        <f t="shared" si="177"/>
        <v>2</v>
      </c>
      <c r="I2180" s="5">
        <f t="shared" si="186"/>
        <v>9.0909090909090912E-2</v>
      </c>
      <c r="M2180" s="3">
        <v>8</v>
      </c>
      <c r="N2180" s="11">
        <f t="shared" si="182"/>
        <v>0</v>
      </c>
      <c r="O2180" s="3">
        <v>0</v>
      </c>
      <c r="P2180" s="11">
        <f t="shared" si="179"/>
        <v>0</v>
      </c>
      <c r="Q2180" s="11">
        <f t="shared" si="184"/>
        <v>16</v>
      </c>
      <c r="R2180" s="11">
        <f t="shared" si="183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180"/>
        <v>405</v>
      </c>
      <c r="F2181" s="4">
        <f t="shared" si="181"/>
        <v>3</v>
      </c>
      <c r="G2181" s="4">
        <f t="shared" si="185"/>
        <v>39</v>
      </c>
      <c r="H2181" s="4">
        <f t="shared" ref="H2181:H2244" si="187">G2181-SUMIFS(G:G,A:A,A2181-1,B:B,B2181)</f>
        <v>2</v>
      </c>
      <c r="I2181" s="5">
        <f t="shared" si="186"/>
        <v>5.4054054054054057E-2</v>
      </c>
      <c r="M2181" s="3">
        <v>13</v>
      </c>
      <c r="N2181" s="11">
        <f t="shared" si="182"/>
        <v>1</v>
      </c>
      <c r="O2181" s="3">
        <v>1</v>
      </c>
      <c r="P2181" s="11">
        <f t="shared" si="179"/>
        <v>1</v>
      </c>
      <c r="Q2181" s="11">
        <f t="shared" si="184"/>
        <v>25</v>
      </c>
      <c r="R2181" s="11">
        <f t="shared" si="183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180"/>
        <v>133</v>
      </c>
      <c r="F2182" s="4">
        <f t="shared" si="181"/>
        <v>5</v>
      </c>
      <c r="G2182" s="4">
        <f t="shared" si="185"/>
        <v>3</v>
      </c>
      <c r="H2182" s="4">
        <f t="shared" si="187"/>
        <v>0</v>
      </c>
      <c r="I2182" s="5">
        <f t="shared" si="186"/>
        <v>0</v>
      </c>
      <c r="M2182" s="3">
        <v>0</v>
      </c>
      <c r="N2182" s="11">
        <f t="shared" si="182"/>
        <v>0</v>
      </c>
      <c r="O2182" s="3">
        <v>0</v>
      </c>
      <c r="P2182" s="11">
        <f t="shared" si="179"/>
        <v>0</v>
      </c>
      <c r="Q2182" s="11">
        <f t="shared" si="184"/>
        <v>3</v>
      </c>
      <c r="R2182" s="11">
        <f t="shared" si="183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180"/>
        <v>259</v>
      </c>
      <c r="F2183" s="4">
        <f t="shared" si="181"/>
        <v>2</v>
      </c>
      <c r="G2183" s="4">
        <f t="shared" si="185"/>
        <v>23</v>
      </c>
      <c r="H2183" s="4">
        <f t="shared" si="187"/>
        <v>0</v>
      </c>
      <c r="I2183" s="5">
        <f t="shared" si="186"/>
        <v>0</v>
      </c>
      <c r="M2183" s="3">
        <v>20</v>
      </c>
      <c r="N2183" s="11">
        <f t="shared" si="182"/>
        <v>1</v>
      </c>
      <c r="O2183" s="3">
        <v>1</v>
      </c>
      <c r="P2183" s="11">
        <f t="shared" si="179"/>
        <v>0</v>
      </c>
      <c r="Q2183" s="11">
        <f t="shared" si="184"/>
        <v>2</v>
      </c>
      <c r="R2183" s="11">
        <f t="shared" si="183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180"/>
        <v>375</v>
      </c>
      <c r="F2184" s="4">
        <f t="shared" si="181"/>
        <v>3</v>
      </c>
      <c r="G2184" s="4">
        <f t="shared" si="185"/>
        <v>24</v>
      </c>
      <c r="H2184" s="4">
        <f t="shared" si="187"/>
        <v>3</v>
      </c>
      <c r="I2184" s="5">
        <f t="shared" si="186"/>
        <v>0.14285714285714285</v>
      </c>
      <c r="M2184" s="3">
        <v>12</v>
      </c>
      <c r="N2184" s="11">
        <f t="shared" si="182"/>
        <v>1</v>
      </c>
      <c r="O2184" s="3">
        <v>0</v>
      </c>
      <c r="P2184" s="11">
        <f t="shared" si="179"/>
        <v>0</v>
      </c>
      <c r="Q2184" s="11">
        <f t="shared" si="184"/>
        <v>12</v>
      </c>
      <c r="R2184" s="11">
        <f t="shared" si="183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180"/>
        <v>153</v>
      </c>
      <c r="F2185" s="4">
        <f t="shared" si="181"/>
        <v>1</v>
      </c>
      <c r="G2185" s="4">
        <f t="shared" si="185"/>
        <v>4</v>
      </c>
      <c r="H2185" s="4">
        <f t="shared" si="187"/>
        <v>1</v>
      </c>
      <c r="I2185" s="5">
        <f t="shared" si="186"/>
        <v>0.33333333333333331</v>
      </c>
      <c r="M2185" s="3">
        <v>0</v>
      </c>
      <c r="N2185" s="11">
        <f t="shared" si="182"/>
        <v>0</v>
      </c>
      <c r="O2185" s="3">
        <v>0</v>
      </c>
      <c r="P2185" s="11">
        <f t="shared" si="179"/>
        <v>0</v>
      </c>
      <c r="Q2185" s="11">
        <f t="shared" si="184"/>
        <v>4</v>
      </c>
      <c r="R2185" s="11">
        <f t="shared" si="183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180"/>
        <v>91</v>
      </c>
      <c r="F2186" s="4">
        <f t="shared" si="181"/>
        <v>1</v>
      </c>
      <c r="G2186" s="4">
        <f t="shared" si="185"/>
        <v>4</v>
      </c>
      <c r="H2186" s="4">
        <f t="shared" si="187"/>
        <v>0</v>
      </c>
      <c r="I2186" s="5">
        <f t="shared" si="186"/>
        <v>0</v>
      </c>
      <c r="M2186" s="3">
        <v>4</v>
      </c>
      <c r="N2186" s="11">
        <f t="shared" si="182"/>
        <v>0</v>
      </c>
      <c r="O2186" s="3">
        <v>0</v>
      </c>
      <c r="P2186" s="11">
        <f t="shared" si="179"/>
        <v>0</v>
      </c>
      <c r="Q2186" s="11">
        <f t="shared" si="184"/>
        <v>0</v>
      </c>
      <c r="R2186" s="11">
        <f t="shared" si="183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180"/>
        <v>282</v>
      </c>
      <c r="F2187" s="4">
        <f t="shared" si="181"/>
        <v>2</v>
      </c>
      <c r="G2187" s="4">
        <f t="shared" si="185"/>
        <v>28</v>
      </c>
      <c r="H2187" s="4">
        <f t="shared" si="187"/>
        <v>1</v>
      </c>
      <c r="I2187" s="5">
        <f t="shared" si="186"/>
        <v>3.7037037037037035E-2</v>
      </c>
      <c r="M2187" s="3">
        <v>19</v>
      </c>
      <c r="N2187" s="11">
        <f t="shared" si="182"/>
        <v>0</v>
      </c>
      <c r="O2187" s="3">
        <v>2</v>
      </c>
      <c r="P2187" s="11">
        <f t="shared" si="179"/>
        <v>0</v>
      </c>
      <c r="Q2187" s="11">
        <f t="shared" si="184"/>
        <v>7</v>
      </c>
      <c r="R2187" s="11">
        <f t="shared" si="183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180"/>
        <v>210</v>
      </c>
      <c r="F2188" s="4">
        <f t="shared" si="181"/>
        <v>1</v>
      </c>
      <c r="G2188" s="4">
        <f t="shared" si="185"/>
        <v>24</v>
      </c>
      <c r="H2188" s="4">
        <f t="shared" si="187"/>
        <v>2</v>
      </c>
      <c r="I2188" s="5">
        <f t="shared" si="186"/>
        <v>9.0909090909090912E-2</v>
      </c>
      <c r="M2188" s="3">
        <v>16</v>
      </c>
      <c r="N2188" s="11">
        <f t="shared" si="182"/>
        <v>0</v>
      </c>
      <c r="O2188" s="3">
        <v>1</v>
      </c>
      <c r="P2188" s="11">
        <f t="shared" si="179"/>
        <v>0</v>
      </c>
      <c r="Q2188" s="11">
        <f t="shared" si="184"/>
        <v>7</v>
      </c>
      <c r="R2188" s="11">
        <f t="shared" si="183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180"/>
        <v>259</v>
      </c>
      <c r="F2189" s="4">
        <f t="shared" si="181"/>
        <v>9</v>
      </c>
      <c r="G2189" s="4">
        <f t="shared" si="185"/>
        <v>7</v>
      </c>
      <c r="H2189" s="4">
        <f t="shared" si="187"/>
        <v>1</v>
      </c>
      <c r="I2189" s="5">
        <f t="shared" si="186"/>
        <v>0.16666666666666666</v>
      </c>
      <c r="M2189" s="3">
        <v>4</v>
      </c>
      <c r="N2189" s="11">
        <f t="shared" si="182"/>
        <v>0</v>
      </c>
      <c r="O2189" s="3">
        <v>1</v>
      </c>
      <c r="P2189" s="11">
        <f t="shared" si="179"/>
        <v>0</v>
      </c>
      <c r="Q2189" s="11">
        <f t="shared" si="184"/>
        <v>2</v>
      </c>
      <c r="R2189" s="11">
        <f t="shared" si="183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180"/>
        <v>1420</v>
      </c>
      <c r="F2190" s="4">
        <f t="shared" si="181"/>
        <v>3</v>
      </c>
      <c r="G2190" s="4">
        <f t="shared" si="185"/>
        <v>109</v>
      </c>
      <c r="H2190" s="4">
        <f t="shared" si="187"/>
        <v>-1</v>
      </c>
      <c r="I2190" s="5">
        <f t="shared" si="186"/>
        <v>-9.0909090909090905E-3</v>
      </c>
      <c r="M2190" s="3">
        <v>54</v>
      </c>
      <c r="N2190" s="11">
        <f t="shared" si="182"/>
        <v>1</v>
      </c>
      <c r="O2190" s="3">
        <v>11</v>
      </c>
      <c r="P2190" s="11">
        <f t="shared" si="179"/>
        <v>0</v>
      </c>
      <c r="Q2190" s="11">
        <f t="shared" si="184"/>
        <v>44</v>
      </c>
      <c r="R2190" s="11">
        <f t="shared" si="183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180"/>
        <v>20</v>
      </c>
      <c r="F2191" s="4">
        <f t="shared" si="181"/>
        <v>0</v>
      </c>
      <c r="G2191" s="4">
        <f t="shared" si="185"/>
        <v>0</v>
      </c>
      <c r="H2191" s="4">
        <f t="shared" si="187"/>
        <v>0</v>
      </c>
      <c r="I2191" s="5">
        <f t="shared" si="186"/>
        <v>0</v>
      </c>
      <c r="M2191" s="3">
        <v>0</v>
      </c>
      <c r="N2191" s="11">
        <f t="shared" si="182"/>
        <v>0</v>
      </c>
      <c r="O2191" s="3">
        <v>0</v>
      </c>
      <c r="P2191" s="11">
        <f t="shared" si="179"/>
        <v>0</v>
      </c>
      <c r="Q2191" s="11">
        <f t="shared" si="184"/>
        <v>0</v>
      </c>
      <c r="R2191" s="11">
        <f t="shared" si="183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180"/>
        <v>161</v>
      </c>
      <c r="F2192" s="4">
        <f t="shared" si="181"/>
        <v>1</v>
      </c>
      <c r="G2192" s="4">
        <f t="shared" si="185"/>
        <v>7</v>
      </c>
      <c r="H2192" s="4">
        <f t="shared" si="187"/>
        <v>0</v>
      </c>
      <c r="I2192" s="5">
        <f t="shared" si="186"/>
        <v>0</v>
      </c>
      <c r="M2192" s="3">
        <v>3</v>
      </c>
      <c r="N2192" s="11">
        <f t="shared" si="182"/>
        <v>0</v>
      </c>
      <c r="O2192" s="3">
        <v>0</v>
      </c>
      <c r="P2192" s="11">
        <f t="shared" si="179"/>
        <v>0</v>
      </c>
      <c r="Q2192" s="11">
        <f t="shared" si="184"/>
        <v>4</v>
      </c>
      <c r="R2192" s="11">
        <f t="shared" si="183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180"/>
        <v>258</v>
      </c>
      <c r="F2193" s="4">
        <f t="shared" si="181"/>
        <v>4</v>
      </c>
      <c r="G2193" s="4">
        <f t="shared" si="185"/>
        <v>4</v>
      </c>
      <c r="H2193" s="4">
        <f t="shared" si="187"/>
        <v>2</v>
      </c>
      <c r="I2193" s="5">
        <f t="shared" si="186"/>
        <v>1</v>
      </c>
      <c r="M2193" s="3">
        <v>1</v>
      </c>
      <c r="N2193" s="11">
        <f t="shared" si="182"/>
        <v>0</v>
      </c>
      <c r="O2193" s="3">
        <v>0</v>
      </c>
      <c r="P2193" s="11">
        <f t="shared" si="179"/>
        <v>0</v>
      </c>
      <c r="Q2193" s="11">
        <f t="shared" si="184"/>
        <v>3</v>
      </c>
      <c r="R2193" s="11">
        <f t="shared" si="183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180"/>
        <v>251</v>
      </c>
      <c r="F2194" s="4">
        <f t="shared" si="181"/>
        <v>3</v>
      </c>
      <c r="G2194" s="4">
        <f t="shared" si="185"/>
        <v>26</v>
      </c>
      <c r="H2194" s="4">
        <f t="shared" si="187"/>
        <v>2</v>
      </c>
      <c r="I2194" s="5">
        <f t="shared" si="186"/>
        <v>8.3333333333333329E-2</v>
      </c>
      <c r="M2194" s="3">
        <v>9</v>
      </c>
      <c r="N2194" s="11">
        <f t="shared" si="182"/>
        <v>2</v>
      </c>
      <c r="O2194" s="3">
        <v>2</v>
      </c>
      <c r="P2194" s="11">
        <f t="shared" si="179"/>
        <v>0</v>
      </c>
      <c r="Q2194" s="11">
        <f t="shared" si="184"/>
        <v>15</v>
      </c>
      <c r="R2194" s="11">
        <f t="shared" si="183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180"/>
        <v>137</v>
      </c>
      <c r="F2195" s="4">
        <f t="shared" si="181"/>
        <v>0</v>
      </c>
      <c r="G2195" s="4">
        <f t="shared" si="185"/>
        <v>12</v>
      </c>
      <c r="H2195" s="4">
        <f t="shared" si="187"/>
        <v>0</v>
      </c>
      <c r="I2195" s="5">
        <f t="shared" si="186"/>
        <v>0</v>
      </c>
      <c r="M2195" s="3">
        <v>3</v>
      </c>
      <c r="N2195" s="11">
        <f t="shared" si="182"/>
        <v>0</v>
      </c>
      <c r="O2195" s="3">
        <v>1</v>
      </c>
      <c r="P2195" s="11">
        <f t="shared" si="179"/>
        <v>0</v>
      </c>
      <c r="Q2195" s="11">
        <f t="shared" si="184"/>
        <v>8</v>
      </c>
      <c r="R2195" s="11">
        <f t="shared" si="183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180"/>
        <v>200</v>
      </c>
      <c r="F2196" s="4">
        <f t="shared" si="181"/>
        <v>0</v>
      </c>
      <c r="G2196" s="4">
        <f t="shared" si="185"/>
        <v>2</v>
      </c>
      <c r="H2196" s="4">
        <f t="shared" si="187"/>
        <v>0</v>
      </c>
      <c r="I2196" s="5">
        <f t="shared" si="186"/>
        <v>0</v>
      </c>
      <c r="M2196" s="3">
        <v>1</v>
      </c>
      <c r="N2196" s="11">
        <f t="shared" si="182"/>
        <v>0</v>
      </c>
      <c r="O2196" s="3">
        <v>0</v>
      </c>
      <c r="P2196" s="11">
        <f t="shared" si="179"/>
        <v>0</v>
      </c>
      <c r="Q2196" s="11">
        <f t="shared" si="184"/>
        <v>1</v>
      </c>
      <c r="R2196" s="11">
        <f t="shared" si="183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180"/>
        <v>181</v>
      </c>
      <c r="F2197" s="4">
        <f t="shared" si="181"/>
        <v>0</v>
      </c>
      <c r="G2197" s="4">
        <f t="shared" si="185"/>
        <v>8</v>
      </c>
      <c r="H2197" s="4">
        <f t="shared" si="187"/>
        <v>0</v>
      </c>
      <c r="I2197" s="5">
        <f t="shared" si="186"/>
        <v>0</v>
      </c>
      <c r="M2197" s="3">
        <v>2</v>
      </c>
      <c r="N2197" s="11">
        <f t="shared" si="182"/>
        <v>0</v>
      </c>
      <c r="O2197" s="3">
        <v>0</v>
      </c>
      <c r="P2197" s="11">
        <f t="shared" si="179"/>
        <v>0</v>
      </c>
      <c r="Q2197" s="11">
        <f t="shared" si="184"/>
        <v>6</v>
      </c>
      <c r="R2197" s="11">
        <f t="shared" si="183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180"/>
        <v>117</v>
      </c>
      <c r="F2198" s="4">
        <f t="shared" si="181"/>
        <v>0</v>
      </c>
      <c r="G2198" s="4">
        <f t="shared" si="185"/>
        <v>2</v>
      </c>
      <c r="H2198" s="4">
        <f t="shared" si="187"/>
        <v>0</v>
      </c>
      <c r="I2198" s="5">
        <f t="shared" si="186"/>
        <v>0</v>
      </c>
      <c r="M2198" s="3">
        <v>1</v>
      </c>
      <c r="N2198" s="11">
        <f t="shared" si="182"/>
        <v>0</v>
      </c>
      <c r="O2198" s="3">
        <v>0</v>
      </c>
      <c r="P2198" s="11">
        <f t="shared" si="179"/>
        <v>0</v>
      </c>
      <c r="Q2198" s="11">
        <f t="shared" si="184"/>
        <v>1</v>
      </c>
      <c r="R2198" s="11">
        <f t="shared" si="183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180"/>
        <v>114</v>
      </c>
      <c r="F2199" s="4">
        <f t="shared" si="181"/>
        <v>1</v>
      </c>
      <c r="G2199" s="4">
        <f t="shared" si="185"/>
        <v>4</v>
      </c>
      <c r="H2199" s="4">
        <f t="shared" si="187"/>
        <v>1</v>
      </c>
      <c r="I2199" s="5">
        <f t="shared" si="186"/>
        <v>0.33333333333333331</v>
      </c>
      <c r="M2199" s="3">
        <v>3</v>
      </c>
      <c r="N2199" s="11">
        <f t="shared" si="182"/>
        <v>1</v>
      </c>
      <c r="O2199" s="3">
        <v>0</v>
      </c>
      <c r="P2199" s="11">
        <f t="shared" si="179"/>
        <v>0</v>
      </c>
      <c r="Q2199" s="11">
        <f t="shared" si="184"/>
        <v>1</v>
      </c>
      <c r="R2199" s="11">
        <f t="shared" si="183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180"/>
        <v>108</v>
      </c>
      <c r="F2200" s="4">
        <f t="shared" si="181"/>
        <v>0</v>
      </c>
      <c r="G2200" s="4">
        <f t="shared" si="185"/>
        <v>4</v>
      </c>
      <c r="H2200" s="4">
        <f t="shared" si="187"/>
        <v>0</v>
      </c>
      <c r="I2200" s="5">
        <f t="shared" si="186"/>
        <v>0</v>
      </c>
      <c r="M2200" s="3">
        <v>2</v>
      </c>
      <c r="N2200" s="11">
        <f t="shared" si="182"/>
        <v>0</v>
      </c>
      <c r="O2200" s="3">
        <v>0</v>
      </c>
      <c r="P2200" s="11">
        <f t="shared" si="179"/>
        <v>0</v>
      </c>
      <c r="Q2200" s="11">
        <f t="shared" si="184"/>
        <v>2</v>
      </c>
      <c r="R2200" s="11">
        <f t="shared" si="183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180"/>
        <v>140</v>
      </c>
      <c r="F2201" s="4">
        <f t="shared" si="181"/>
        <v>7</v>
      </c>
      <c r="G2201" s="4">
        <f t="shared" si="185"/>
        <v>6</v>
      </c>
      <c r="H2201" s="4">
        <f t="shared" si="187"/>
        <v>0</v>
      </c>
      <c r="I2201" s="5">
        <f t="shared" si="186"/>
        <v>0</v>
      </c>
      <c r="M2201" s="3">
        <v>2</v>
      </c>
      <c r="N2201" s="11">
        <f t="shared" si="182"/>
        <v>0</v>
      </c>
      <c r="O2201" s="3">
        <v>0</v>
      </c>
      <c r="P2201" s="11">
        <f t="shared" si="179"/>
        <v>0</v>
      </c>
      <c r="Q2201" s="11">
        <f t="shared" si="184"/>
        <v>4</v>
      </c>
      <c r="R2201" s="11">
        <f t="shared" si="183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180"/>
        <v>230</v>
      </c>
      <c r="F2202" s="4">
        <f t="shared" si="181"/>
        <v>3</v>
      </c>
      <c r="G2202" s="4">
        <f t="shared" si="185"/>
        <v>16</v>
      </c>
      <c r="H2202" s="4">
        <f t="shared" si="187"/>
        <v>0</v>
      </c>
      <c r="I2202" s="5">
        <f t="shared" si="186"/>
        <v>0</v>
      </c>
      <c r="M2202" s="3">
        <v>9</v>
      </c>
      <c r="N2202" s="11">
        <f t="shared" si="182"/>
        <v>0</v>
      </c>
      <c r="O2202" s="3">
        <v>1</v>
      </c>
      <c r="P2202" s="11">
        <f t="shared" si="179"/>
        <v>1</v>
      </c>
      <c r="Q2202" s="11">
        <f t="shared" si="184"/>
        <v>6</v>
      </c>
      <c r="R2202" s="11">
        <f t="shared" si="183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180"/>
        <v>31</v>
      </c>
      <c r="F2203" s="4">
        <f t="shared" si="181"/>
        <v>0</v>
      </c>
      <c r="G2203" s="4">
        <f t="shared" si="185"/>
        <v>2</v>
      </c>
      <c r="H2203" s="4">
        <f t="shared" si="187"/>
        <v>0</v>
      </c>
      <c r="I2203" s="5">
        <f t="shared" si="186"/>
        <v>0</v>
      </c>
      <c r="M2203" s="3">
        <v>2</v>
      </c>
      <c r="N2203" s="11">
        <f t="shared" si="182"/>
        <v>2</v>
      </c>
      <c r="O2203" s="3">
        <v>0</v>
      </c>
      <c r="P2203" s="11">
        <f t="shared" si="179"/>
        <v>0</v>
      </c>
      <c r="Q2203" s="11">
        <f t="shared" si="184"/>
        <v>0</v>
      </c>
      <c r="R2203" s="11">
        <f t="shared" si="183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180"/>
        <v>2659</v>
      </c>
      <c r="F2204" s="4">
        <f t="shared" si="181"/>
        <v>43</v>
      </c>
      <c r="G2204" s="4">
        <f t="shared" si="185"/>
        <v>179</v>
      </c>
      <c r="H2204" s="4">
        <f t="shared" si="187"/>
        <v>5</v>
      </c>
      <c r="I2204" s="5">
        <f t="shared" si="186"/>
        <v>2.8735632183908046E-2</v>
      </c>
      <c r="M2204" s="3">
        <v>136</v>
      </c>
      <c r="N2204" s="11">
        <f t="shared" si="182"/>
        <v>22</v>
      </c>
      <c r="O2204" s="3">
        <v>4</v>
      </c>
      <c r="P2204" s="11">
        <f t="shared" ref="P2204:P2267" si="188">O2204-SUMIFS(O:O,B:B,B2204,A:A,A2204-1)</f>
        <v>0</v>
      </c>
      <c r="Q2204" s="11">
        <f t="shared" si="184"/>
        <v>39</v>
      </c>
      <c r="R2204" s="11">
        <f t="shared" si="183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180"/>
        <v>464</v>
      </c>
      <c r="F2205" s="4">
        <f t="shared" si="181"/>
        <v>1</v>
      </c>
      <c r="G2205" s="4">
        <f t="shared" si="185"/>
        <v>4</v>
      </c>
      <c r="H2205" s="4">
        <f t="shared" si="187"/>
        <v>0</v>
      </c>
      <c r="I2205" s="5">
        <f t="shared" si="186"/>
        <v>0</v>
      </c>
      <c r="M2205" s="3">
        <v>0</v>
      </c>
      <c r="N2205" s="11">
        <f t="shared" si="182"/>
        <v>0</v>
      </c>
      <c r="O2205" s="3">
        <v>0</v>
      </c>
      <c r="P2205" s="11">
        <f t="shared" si="188"/>
        <v>0</v>
      </c>
      <c r="Q2205" s="11">
        <f t="shared" si="184"/>
        <v>4</v>
      </c>
      <c r="R2205" s="11">
        <f t="shared" si="183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180"/>
        <v>150</v>
      </c>
      <c r="F2206" s="4">
        <f t="shared" si="181"/>
        <v>5</v>
      </c>
      <c r="G2206" s="4">
        <f t="shared" si="185"/>
        <v>12</v>
      </c>
      <c r="H2206" s="4">
        <f t="shared" si="187"/>
        <v>3</v>
      </c>
      <c r="I2206" s="5">
        <f t="shared" si="186"/>
        <v>0.33333333333333331</v>
      </c>
      <c r="M2206" s="3">
        <v>1</v>
      </c>
      <c r="N2206" s="11">
        <f t="shared" si="182"/>
        <v>0</v>
      </c>
      <c r="O2206" s="3">
        <v>0</v>
      </c>
      <c r="P2206" s="11">
        <f t="shared" si="188"/>
        <v>0</v>
      </c>
      <c r="Q2206" s="11">
        <f t="shared" si="184"/>
        <v>11</v>
      </c>
      <c r="R2206" s="11">
        <f t="shared" si="183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180"/>
        <v>331</v>
      </c>
      <c r="F2207" s="4">
        <f t="shared" si="181"/>
        <v>1</v>
      </c>
      <c r="G2207" s="4">
        <f t="shared" si="185"/>
        <v>15</v>
      </c>
      <c r="H2207" s="4">
        <f t="shared" si="187"/>
        <v>0</v>
      </c>
      <c r="I2207" s="5">
        <f t="shared" si="186"/>
        <v>0</v>
      </c>
      <c r="M2207" s="3">
        <v>9</v>
      </c>
      <c r="N2207" s="11">
        <f t="shared" si="182"/>
        <v>3</v>
      </c>
      <c r="O2207" s="3">
        <v>0</v>
      </c>
      <c r="P2207" s="11">
        <f t="shared" si="188"/>
        <v>0</v>
      </c>
      <c r="Q2207" s="11">
        <f t="shared" si="184"/>
        <v>6</v>
      </c>
      <c r="R2207" s="11">
        <f t="shared" si="183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180"/>
        <v>35</v>
      </c>
      <c r="F2208" s="4">
        <f t="shared" si="181"/>
        <v>0</v>
      </c>
      <c r="G2208" s="4">
        <f t="shared" si="185"/>
        <v>2</v>
      </c>
      <c r="H2208" s="4">
        <f t="shared" si="187"/>
        <v>0</v>
      </c>
      <c r="I2208" s="5">
        <f t="shared" si="186"/>
        <v>0</v>
      </c>
      <c r="M2208" s="3">
        <v>2</v>
      </c>
      <c r="N2208" s="11">
        <f t="shared" si="182"/>
        <v>0</v>
      </c>
      <c r="O2208" s="3">
        <v>0</v>
      </c>
      <c r="P2208" s="11">
        <f t="shared" si="188"/>
        <v>0</v>
      </c>
      <c r="Q2208" s="11">
        <f t="shared" si="184"/>
        <v>0</v>
      </c>
      <c r="R2208" s="11">
        <f t="shared" si="183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180"/>
        <v>110</v>
      </c>
      <c r="F2209" s="4">
        <f t="shared" si="181"/>
        <v>0</v>
      </c>
      <c r="G2209" s="4">
        <f t="shared" si="185"/>
        <v>9</v>
      </c>
      <c r="H2209" s="4">
        <f t="shared" si="187"/>
        <v>0</v>
      </c>
      <c r="I2209" s="5">
        <f t="shared" si="186"/>
        <v>0</v>
      </c>
      <c r="M2209" s="3">
        <v>3</v>
      </c>
      <c r="N2209" s="11">
        <f t="shared" si="182"/>
        <v>0</v>
      </c>
      <c r="O2209" s="3">
        <v>0</v>
      </c>
      <c r="P2209" s="11">
        <f t="shared" si="188"/>
        <v>0</v>
      </c>
      <c r="Q2209" s="11">
        <f t="shared" si="184"/>
        <v>6</v>
      </c>
      <c r="R2209" s="11">
        <f t="shared" si="183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180"/>
        <v>289</v>
      </c>
      <c r="F2210" s="4">
        <f t="shared" si="181"/>
        <v>10</v>
      </c>
      <c r="G2210" s="4">
        <f t="shared" si="185"/>
        <v>18</v>
      </c>
      <c r="H2210" s="4">
        <f t="shared" si="187"/>
        <v>1</v>
      </c>
      <c r="I2210" s="5">
        <f t="shared" si="186"/>
        <v>5.8823529411764705E-2</v>
      </c>
      <c r="M2210" s="3">
        <v>15</v>
      </c>
      <c r="N2210" s="11">
        <f t="shared" si="182"/>
        <v>2</v>
      </c>
      <c r="O2210" s="3">
        <v>0</v>
      </c>
      <c r="P2210" s="11">
        <f t="shared" si="188"/>
        <v>0</v>
      </c>
      <c r="Q2210" s="11">
        <f t="shared" si="184"/>
        <v>3</v>
      </c>
      <c r="R2210" s="11">
        <f t="shared" si="183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180"/>
        <v>433</v>
      </c>
      <c r="F2211" s="4">
        <f t="shared" si="181"/>
        <v>4</v>
      </c>
      <c r="G2211" s="4">
        <f t="shared" si="185"/>
        <v>29</v>
      </c>
      <c r="H2211" s="4">
        <f t="shared" si="187"/>
        <v>2</v>
      </c>
      <c r="I2211" s="5">
        <f t="shared" si="186"/>
        <v>7.407407407407407E-2</v>
      </c>
      <c r="M2211" s="3">
        <v>8</v>
      </c>
      <c r="N2211" s="11">
        <f t="shared" si="182"/>
        <v>0</v>
      </c>
      <c r="O2211" s="3">
        <v>3</v>
      </c>
      <c r="P2211" s="11">
        <f t="shared" si="188"/>
        <v>1</v>
      </c>
      <c r="Q2211" s="11">
        <f t="shared" si="184"/>
        <v>18</v>
      </c>
      <c r="R2211" s="11">
        <f t="shared" si="183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180"/>
        <v>810</v>
      </c>
      <c r="F2212" s="4">
        <f t="shared" si="181"/>
        <v>3</v>
      </c>
      <c r="G2212" s="4">
        <f t="shared" si="185"/>
        <v>75</v>
      </c>
      <c r="H2212" s="4">
        <f t="shared" si="187"/>
        <v>2</v>
      </c>
      <c r="I2212" s="5">
        <f t="shared" si="186"/>
        <v>2.7397260273972601E-2</v>
      </c>
      <c r="M2212" s="3">
        <v>22</v>
      </c>
      <c r="N2212" s="11">
        <f t="shared" si="182"/>
        <v>7</v>
      </c>
      <c r="O2212" s="3">
        <v>0</v>
      </c>
      <c r="P2212" s="11">
        <f t="shared" si="188"/>
        <v>0</v>
      </c>
      <c r="Q2212" s="11">
        <f t="shared" si="184"/>
        <v>53</v>
      </c>
      <c r="R2212" s="11">
        <f t="shared" si="183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189">SUM(C2213:D2213)</f>
        <v>167</v>
      </c>
      <c r="F2213" s="4">
        <f t="shared" si="181"/>
        <v>2</v>
      </c>
      <c r="G2213" s="4">
        <f t="shared" si="185"/>
        <v>27</v>
      </c>
      <c r="H2213" s="4">
        <f t="shared" si="187"/>
        <v>1</v>
      </c>
      <c r="I2213" s="5">
        <f t="shared" si="186"/>
        <v>3.8461538461538464E-2</v>
      </c>
      <c r="M2213" s="3">
        <v>15</v>
      </c>
      <c r="N2213" s="11">
        <f t="shared" si="182"/>
        <v>0</v>
      </c>
      <c r="O2213" s="3">
        <v>1</v>
      </c>
      <c r="P2213" s="11">
        <f t="shared" si="188"/>
        <v>0</v>
      </c>
      <c r="Q2213" s="11">
        <f t="shared" si="184"/>
        <v>11</v>
      </c>
      <c r="R2213" s="11">
        <f t="shared" si="183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189"/>
        <v>207</v>
      </c>
      <c r="F2214" s="4">
        <f t="shared" ref="F2214:F2277" si="190">E2214-SUMIFS(E:E,A:A,A2214-1,B:B,B2214)</f>
        <v>2</v>
      </c>
      <c r="G2214" s="4">
        <f t="shared" si="185"/>
        <v>9</v>
      </c>
      <c r="H2214" s="4">
        <f t="shared" si="187"/>
        <v>0</v>
      </c>
      <c r="I2214" s="5">
        <f t="shared" si="186"/>
        <v>0</v>
      </c>
      <c r="M2214" s="3">
        <v>4</v>
      </c>
      <c r="N2214" s="11">
        <f t="shared" ref="N2214:N2277" si="191">M2214-SUMIFS(M:M,B:B,B2214,A:A,A2214-1)</f>
        <v>0</v>
      </c>
      <c r="O2214" s="3">
        <v>1</v>
      </c>
      <c r="P2214" s="11">
        <f t="shared" si="188"/>
        <v>0</v>
      </c>
      <c r="Q2214" s="11">
        <f t="shared" si="184"/>
        <v>4</v>
      </c>
      <c r="R2214" s="11">
        <f t="shared" ref="R2214:R2277" si="192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189"/>
        <v>665</v>
      </c>
      <c r="F2215" s="4">
        <f t="shared" si="190"/>
        <v>3</v>
      </c>
      <c r="G2215" s="4">
        <f t="shared" si="185"/>
        <v>33</v>
      </c>
      <c r="H2215" s="4">
        <f t="shared" si="187"/>
        <v>0</v>
      </c>
      <c r="I2215" s="5">
        <f t="shared" si="186"/>
        <v>0</v>
      </c>
      <c r="M2215" s="3">
        <v>22</v>
      </c>
      <c r="N2215" s="11">
        <f t="shared" si="191"/>
        <v>2</v>
      </c>
      <c r="O2215" s="3">
        <v>0</v>
      </c>
      <c r="P2215" s="11">
        <f t="shared" si="188"/>
        <v>0</v>
      </c>
      <c r="Q2215" s="11">
        <f t="shared" si="184"/>
        <v>11</v>
      </c>
      <c r="R2215" s="11">
        <f t="shared" si="192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189"/>
        <v>366</v>
      </c>
      <c r="F2216" s="4">
        <f t="shared" si="190"/>
        <v>6</v>
      </c>
      <c r="G2216" s="4">
        <f t="shared" si="185"/>
        <v>5</v>
      </c>
      <c r="H2216" s="4">
        <f t="shared" si="187"/>
        <v>0</v>
      </c>
      <c r="I2216" s="5">
        <f t="shared" si="186"/>
        <v>0</v>
      </c>
      <c r="M2216" s="3">
        <v>4</v>
      </c>
      <c r="N2216" s="11">
        <f t="shared" si="191"/>
        <v>0</v>
      </c>
      <c r="O2216" s="3">
        <v>0</v>
      </c>
      <c r="P2216" s="11">
        <f t="shared" si="188"/>
        <v>0</v>
      </c>
      <c r="Q2216" s="11">
        <f t="shared" si="184"/>
        <v>1</v>
      </c>
      <c r="R2216" s="11">
        <f t="shared" si="192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189"/>
        <v>128</v>
      </c>
      <c r="F2217" s="4">
        <f t="shared" si="190"/>
        <v>0</v>
      </c>
      <c r="G2217" s="4">
        <f t="shared" si="185"/>
        <v>9</v>
      </c>
      <c r="H2217" s="4">
        <f t="shared" si="187"/>
        <v>0</v>
      </c>
      <c r="I2217" s="5">
        <f t="shared" si="186"/>
        <v>0</v>
      </c>
      <c r="M2217" s="3">
        <v>5</v>
      </c>
      <c r="N2217" s="11">
        <f t="shared" si="191"/>
        <v>0</v>
      </c>
      <c r="O2217" s="3">
        <v>0</v>
      </c>
      <c r="P2217" s="11">
        <f t="shared" si="188"/>
        <v>0</v>
      </c>
      <c r="Q2217" s="11">
        <f t="shared" si="184"/>
        <v>4</v>
      </c>
      <c r="R2217" s="11">
        <f t="shared" si="192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189"/>
        <v>81</v>
      </c>
      <c r="F2218" s="4">
        <f t="shared" si="190"/>
        <v>0</v>
      </c>
      <c r="G2218" s="4">
        <f t="shared" si="185"/>
        <v>3</v>
      </c>
      <c r="H2218" s="4">
        <f t="shared" si="187"/>
        <v>0</v>
      </c>
      <c r="I2218" s="5">
        <f t="shared" si="186"/>
        <v>0</v>
      </c>
      <c r="M2218" s="3">
        <v>2</v>
      </c>
      <c r="N2218" s="11">
        <f t="shared" si="191"/>
        <v>0</v>
      </c>
      <c r="O2218" s="3">
        <v>0</v>
      </c>
      <c r="P2218" s="11">
        <f t="shared" si="188"/>
        <v>0</v>
      </c>
      <c r="Q2218" s="11">
        <f t="shared" si="184"/>
        <v>1</v>
      </c>
      <c r="R2218" s="11">
        <f t="shared" si="192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189"/>
        <v>234</v>
      </c>
      <c r="F2219" s="4">
        <f t="shared" si="190"/>
        <v>2</v>
      </c>
      <c r="G2219" s="4">
        <f t="shared" si="185"/>
        <v>9</v>
      </c>
      <c r="H2219" s="4">
        <f t="shared" si="187"/>
        <v>0</v>
      </c>
      <c r="I2219" s="5">
        <f t="shared" si="186"/>
        <v>0</v>
      </c>
      <c r="M2219" s="3">
        <v>6</v>
      </c>
      <c r="N2219" s="11">
        <f t="shared" si="191"/>
        <v>0</v>
      </c>
      <c r="O2219" s="3">
        <v>0</v>
      </c>
      <c r="P2219" s="11">
        <f t="shared" si="188"/>
        <v>0</v>
      </c>
      <c r="Q2219" s="11">
        <f t="shared" si="184"/>
        <v>3</v>
      </c>
      <c r="R2219" s="11">
        <f t="shared" si="192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189"/>
        <v>1399</v>
      </c>
      <c r="F2220" s="4">
        <f t="shared" si="190"/>
        <v>12</v>
      </c>
      <c r="G2220" s="4">
        <f t="shared" si="185"/>
        <v>102</v>
      </c>
      <c r="H2220" s="4">
        <f t="shared" si="187"/>
        <v>1</v>
      </c>
      <c r="I2220" s="5">
        <f t="shared" si="186"/>
        <v>9.9009900990099011E-3</v>
      </c>
      <c r="M2220" s="3">
        <v>27</v>
      </c>
      <c r="N2220" s="11">
        <f t="shared" si="191"/>
        <v>5</v>
      </c>
      <c r="O2220" s="3">
        <v>2</v>
      </c>
      <c r="P2220" s="11">
        <f t="shared" si="188"/>
        <v>0</v>
      </c>
      <c r="Q2220" s="11">
        <f t="shared" si="184"/>
        <v>73</v>
      </c>
      <c r="R2220" s="11">
        <f t="shared" si="192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189"/>
        <v>39</v>
      </c>
      <c r="F2221" s="4">
        <f t="shared" si="190"/>
        <v>1</v>
      </c>
      <c r="G2221" s="4">
        <f t="shared" si="185"/>
        <v>1</v>
      </c>
      <c r="H2221" s="4">
        <f t="shared" si="187"/>
        <v>1</v>
      </c>
      <c r="I2221" s="5">
        <f t="shared" si="186"/>
        <v>0</v>
      </c>
      <c r="M2221" s="3">
        <v>0</v>
      </c>
      <c r="N2221" s="11">
        <f t="shared" si="191"/>
        <v>0</v>
      </c>
      <c r="O2221" s="3">
        <v>0</v>
      </c>
      <c r="P2221" s="11">
        <f t="shared" si="188"/>
        <v>0</v>
      </c>
      <c r="Q2221" s="11">
        <f t="shared" si="184"/>
        <v>1</v>
      </c>
      <c r="R2221" s="11">
        <f t="shared" si="192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189"/>
        <v>104</v>
      </c>
      <c r="F2222" s="4">
        <f t="shared" si="190"/>
        <v>6</v>
      </c>
      <c r="G2222" s="4">
        <f t="shared" si="185"/>
        <v>5</v>
      </c>
      <c r="H2222" s="4">
        <f t="shared" si="187"/>
        <v>0</v>
      </c>
      <c r="I2222" s="5">
        <f t="shared" si="186"/>
        <v>0</v>
      </c>
      <c r="M2222" s="3">
        <v>4</v>
      </c>
      <c r="N2222" s="11">
        <f t="shared" si="191"/>
        <v>0</v>
      </c>
      <c r="O2222" s="3">
        <v>0</v>
      </c>
      <c r="P2222" s="11">
        <f t="shared" si="188"/>
        <v>0</v>
      </c>
      <c r="Q2222" s="11">
        <f t="shared" ref="Q2222:Q2255" si="193">G2222-O2222-M2222</f>
        <v>1</v>
      </c>
      <c r="R2222" s="11">
        <f t="shared" si="192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189"/>
        <v>147</v>
      </c>
      <c r="F2223" s="4">
        <f t="shared" si="190"/>
        <v>0</v>
      </c>
      <c r="G2223" s="4">
        <f t="shared" si="185"/>
        <v>8</v>
      </c>
      <c r="H2223" s="4">
        <f t="shared" si="187"/>
        <v>0</v>
      </c>
      <c r="I2223" s="5">
        <f t="shared" si="186"/>
        <v>0</v>
      </c>
      <c r="M2223" s="3">
        <v>2</v>
      </c>
      <c r="N2223" s="11">
        <f t="shared" si="191"/>
        <v>0</v>
      </c>
      <c r="O2223" s="3">
        <v>1</v>
      </c>
      <c r="P2223" s="11">
        <f t="shared" si="188"/>
        <v>0</v>
      </c>
      <c r="Q2223" s="11">
        <f t="shared" si="193"/>
        <v>5</v>
      </c>
      <c r="R2223" s="11">
        <f t="shared" si="192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189"/>
        <v>358</v>
      </c>
      <c r="F2224" s="4">
        <f t="shared" si="190"/>
        <v>21</v>
      </c>
      <c r="G2224" s="4">
        <f t="shared" si="185"/>
        <v>7</v>
      </c>
      <c r="H2224" s="4">
        <f t="shared" si="187"/>
        <v>1</v>
      </c>
      <c r="I2224" s="5">
        <f t="shared" si="186"/>
        <v>0.16666666666666666</v>
      </c>
      <c r="M2224" s="3">
        <v>3</v>
      </c>
      <c r="N2224" s="11">
        <f t="shared" si="191"/>
        <v>0</v>
      </c>
      <c r="O2224" s="3">
        <v>0</v>
      </c>
      <c r="P2224" s="11">
        <f t="shared" si="188"/>
        <v>0</v>
      </c>
      <c r="Q2224" s="11">
        <f t="shared" si="193"/>
        <v>4</v>
      </c>
      <c r="R2224" s="11">
        <f t="shared" si="192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189"/>
        <v>43</v>
      </c>
      <c r="F2225" s="4">
        <f t="shared" si="190"/>
        <v>1</v>
      </c>
      <c r="G2225" s="4">
        <f t="shared" si="185"/>
        <v>5</v>
      </c>
      <c r="H2225" s="4">
        <f t="shared" si="187"/>
        <v>1</v>
      </c>
      <c r="I2225" s="5">
        <f t="shared" si="186"/>
        <v>0.25</v>
      </c>
      <c r="M2225" s="3">
        <v>3</v>
      </c>
      <c r="N2225" s="11">
        <f t="shared" si="191"/>
        <v>1</v>
      </c>
      <c r="O2225" s="3">
        <v>0</v>
      </c>
      <c r="P2225" s="11">
        <f t="shared" si="188"/>
        <v>0</v>
      </c>
      <c r="Q2225" s="11">
        <f t="shared" si="193"/>
        <v>2</v>
      </c>
      <c r="R2225" s="11">
        <f t="shared" si="192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189"/>
        <v>42</v>
      </c>
      <c r="F2226" s="4">
        <f t="shared" si="190"/>
        <v>3</v>
      </c>
      <c r="G2226" s="4">
        <f t="shared" si="185"/>
        <v>0</v>
      </c>
      <c r="H2226" s="4">
        <f t="shared" si="187"/>
        <v>0</v>
      </c>
      <c r="I2226" s="5">
        <f t="shared" si="186"/>
        <v>0</v>
      </c>
      <c r="M2226" s="3">
        <v>0</v>
      </c>
      <c r="N2226" s="11">
        <f t="shared" si="191"/>
        <v>0</v>
      </c>
      <c r="O2226" s="3">
        <v>0</v>
      </c>
      <c r="P2226" s="11">
        <f t="shared" si="188"/>
        <v>0</v>
      </c>
      <c r="Q2226" s="11">
        <f t="shared" si="193"/>
        <v>0</v>
      </c>
      <c r="R2226" s="11">
        <f t="shared" si="192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189"/>
        <v>50</v>
      </c>
      <c r="F2227" s="4">
        <f t="shared" si="190"/>
        <v>0</v>
      </c>
      <c r="G2227" s="4">
        <f t="shared" si="185"/>
        <v>5</v>
      </c>
      <c r="H2227" s="4">
        <f t="shared" si="187"/>
        <v>0</v>
      </c>
      <c r="I2227" s="5">
        <f t="shared" si="186"/>
        <v>0</v>
      </c>
      <c r="M2227" s="3">
        <v>3</v>
      </c>
      <c r="N2227" s="11">
        <f t="shared" si="191"/>
        <v>0</v>
      </c>
      <c r="O2227" s="3">
        <v>0</v>
      </c>
      <c r="P2227" s="11">
        <f t="shared" si="188"/>
        <v>0</v>
      </c>
      <c r="Q2227" s="11">
        <f t="shared" si="193"/>
        <v>2</v>
      </c>
      <c r="R2227" s="11">
        <f t="shared" si="192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189"/>
        <v>971</v>
      </c>
      <c r="F2228" s="4">
        <f t="shared" si="190"/>
        <v>99</v>
      </c>
      <c r="G2228" s="4">
        <f t="shared" si="185"/>
        <v>93</v>
      </c>
      <c r="H2228" s="4">
        <f t="shared" si="187"/>
        <v>1</v>
      </c>
      <c r="I2228" s="5">
        <f t="shared" si="186"/>
        <v>1.0869565217391304E-2</v>
      </c>
      <c r="M2228" s="3">
        <v>32</v>
      </c>
      <c r="N2228" s="11">
        <f t="shared" si="191"/>
        <v>3</v>
      </c>
      <c r="O2228" s="3">
        <v>0</v>
      </c>
      <c r="P2228" s="11">
        <f t="shared" si="188"/>
        <v>0</v>
      </c>
      <c r="Q2228" s="11">
        <f t="shared" si="193"/>
        <v>61</v>
      </c>
      <c r="R2228" s="11">
        <f t="shared" si="192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189"/>
        <v>218</v>
      </c>
      <c r="F2229" s="4">
        <f t="shared" si="190"/>
        <v>3</v>
      </c>
      <c r="G2229" s="4">
        <f t="shared" si="185"/>
        <v>0</v>
      </c>
      <c r="H2229" s="4">
        <f t="shared" si="187"/>
        <v>0</v>
      </c>
      <c r="I2229" s="5">
        <f t="shared" si="186"/>
        <v>0</v>
      </c>
      <c r="M2229" s="3">
        <v>0</v>
      </c>
      <c r="N2229" s="11">
        <f t="shared" si="191"/>
        <v>0</v>
      </c>
      <c r="O2229" s="3">
        <v>0</v>
      </c>
      <c r="P2229" s="11">
        <f t="shared" si="188"/>
        <v>0</v>
      </c>
      <c r="Q2229" s="11">
        <f t="shared" si="193"/>
        <v>0</v>
      </c>
      <c r="R2229" s="11">
        <f t="shared" si="192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189"/>
        <v>361</v>
      </c>
      <c r="F2230" s="4">
        <f t="shared" si="190"/>
        <v>11</v>
      </c>
      <c r="G2230" s="4">
        <f t="shared" si="185"/>
        <v>6</v>
      </c>
      <c r="H2230" s="4">
        <f t="shared" si="187"/>
        <v>1</v>
      </c>
      <c r="I2230" s="5">
        <f t="shared" si="186"/>
        <v>0.2</v>
      </c>
      <c r="M2230" s="3">
        <v>5</v>
      </c>
      <c r="N2230" s="11">
        <f t="shared" si="191"/>
        <v>0</v>
      </c>
      <c r="O2230" s="3">
        <v>0</v>
      </c>
      <c r="P2230" s="11">
        <f t="shared" si="188"/>
        <v>0</v>
      </c>
      <c r="Q2230" s="11">
        <f t="shared" si="193"/>
        <v>1</v>
      </c>
      <c r="R2230" s="11">
        <f t="shared" si="192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189"/>
        <v>844</v>
      </c>
      <c r="F2231" s="4">
        <f t="shared" si="190"/>
        <v>10</v>
      </c>
      <c r="G2231" s="4">
        <f t="shared" si="185"/>
        <v>94</v>
      </c>
      <c r="H2231" s="4">
        <f t="shared" si="187"/>
        <v>2</v>
      </c>
      <c r="I2231" s="5">
        <f t="shared" si="186"/>
        <v>2.1739130434782608E-2</v>
      </c>
      <c r="M2231" s="3">
        <v>57</v>
      </c>
      <c r="N2231" s="11">
        <f t="shared" si="191"/>
        <v>6</v>
      </c>
      <c r="O2231" s="3">
        <v>0</v>
      </c>
      <c r="P2231" s="11">
        <f t="shared" si="188"/>
        <v>0</v>
      </c>
      <c r="Q2231" s="11">
        <f t="shared" si="193"/>
        <v>37</v>
      </c>
      <c r="R2231" s="11">
        <f t="shared" si="192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189"/>
        <v>2430</v>
      </c>
      <c r="F2232" s="4">
        <f t="shared" si="190"/>
        <v>27</v>
      </c>
      <c r="G2232" s="4">
        <f t="shared" si="185"/>
        <v>269</v>
      </c>
      <c r="H2232" s="4">
        <f t="shared" si="187"/>
        <v>16</v>
      </c>
      <c r="I2232" s="5">
        <f t="shared" si="186"/>
        <v>6.3241106719367585E-2</v>
      </c>
      <c r="M2232" s="3">
        <v>107</v>
      </c>
      <c r="N2232" s="11">
        <f t="shared" si="191"/>
        <v>14</v>
      </c>
      <c r="O2232" s="3">
        <v>6</v>
      </c>
      <c r="P2232" s="11">
        <f t="shared" si="188"/>
        <v>0</v>
      </c>
      <c r="Q2232" s="11">
        <f t="shared" si="193"/>
        <v>156</v>
      </c>
      <c r="R2232" s="11">
        <f t="shared" si="192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189"/>
        <v>125</v>
      </c>
      <c r="F2233" s="4">
        <f t="shared" si="190"/>
        <v>6</v>
      </c>
      <c r="G2233" s="4">
        <f t="shared" si="185"/>
        <v>11</v>
      </c>
      <c r="H2233" s="4">
        <f t="shared" si="187"/>
        <v>1</v>
      </c>
      <c r="I2233" s="5">
        <f t="shared" si="186"/>
        <v>0.1</v>
      </c>
      <c r="M2233" s="3">
        <v>5</v>
      </c>
      <c r="N2233" s="11">
        <f t="shared" si="191"/>
        <v>0</v>
      </c>
      <c r="O2233" s="3">
        <v>0</v>
      </c>
      <c r="P2233" s="11">
        <f t="shared" si="188"/>
        <v>0</v>
      </c>
      <c r="Q2233" s="11">
        <f t="shared" si="193"/>
        <v>6</v>
      </c>
      <c r="R2233" s="11">
        <f t="shared" si="192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189"/>
        <v>94</v>
      </c>
      <c r="F2234" s="4">
        <f t="shared" si="190"/>
        <v>1</v>
      </c>
      <c r="G2234" s="4">
        <f t="shared" ref="G2234:G2297" si="194">C2234</f>
        <v>3</v>
      </c>
      <c r="H2234" s="4">
        <f t="shared" si="187"/>
        <v>0</v>
      </c>
      <c r="I2234" s="5">
        <f t="shared" si="186"/>
        <v>0</v>
      </c>
      <c r="M2234" s="3">
        <v>0</v>
      </c>
      <c r="N2234" s="11">
        <f t="shared" si="191"/>
        <v>0</v>
      </c>
      <c r="O2234" s="3">
        <v>0</v>
      </c>
      <c r="P2234" s="11">
        <f t="shared" si="188"/>
        <v>0</v>
      </c>
      <c r="Q2234" s="11">
        <f t="shared" si="193"/>
        <v>3</v>
      </c>
      <c r="R2234" s="11">
        <f t="shared" si="192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189"/>
        <v>563</v>
      </c>
      <c r="F2235" s="4">
        <f t="shared" si="190"/>
        <v>12</v>
      </c>
      <c r="G2235" s="4">
        <f t="shared" si="194"/>
        <v>22</v>
      </c>
      <c r="H2235" s="4">
        <f t="shared" si="187"/>
        <v>0</v>
      </c>
      <c r="I2235" s="5">
        <f t="shared" si="186"/>
        <v>0</v>
      </c>
      <c r="M2235" s="3">
        <v>21</v>
      </c>
      <c r="N2235" s="11">
        <f t="shared" si="191"/>
        <v>3</v>
      </c>
      <c r="O2235" s="3">
        <v>0</v>
      </c>
      <c r="P2235" s="11">
        <f t="shared" si="188"/>
        <v>0</v>
      </c>
      <c r="Q2235" s="11">
        <f t="shared" si="193"/>
        <v>1</v>
      </c>
      <c r="R2235" s="11">
        <f t="shared" si="192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189"/>
        <v>8277</v>
      </c>
      <c r="F2236" s="4">
        <f t="shared" si="190"/>
        <v>60</v>
      </c>
      <c r="G2236" s="4">
        <f t="shared" si="194"/>
        <v>1421</v>
      </c>
      <c r="H2236" s="4">
        <f t="shared" si="187"/>
        <v>62</v>
      </c>
      <c r="I2236" s="5">
        <f t="shared" si="186"/>
        <v>4.5621780721118471E-2</v>
      </c>
      <c r="M2236" s="3">
        <v>349</v>
      </c>
      <c r="N2236" s="11">
        <f t="shared" si="191"/>
        <v>57</v>
      </c>
      <c r="O2236" s="3">
        <v>31</v>
      </c>
      <c r="P2236" s="11">
        <f t="shared" si="188"/>
        <v>5</v>
      </c>
      <c r="Q2236" s="11">
        <f t="shared" si="193"/>
        <v>1041</v>
      </c>
      <c r="R2236" s="11">
        <f t="shared" si="192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189"/>
        <v>205</v>
      </c>
      <c r="F2237" s="4">
        <f t="shared" si="190"/>
        <v>5</v>
      </c>
      <c r="G2237" s="4">
        <f t="shared" si="194"/>
        <v>11</v>
      </c>
      <c r="H2237" s="4">
        <f t="shared" si="187"/>
        <v>1</v>
      </c>
      <c r="I2237" s="5">
        <f t="shared" si="186"/>
        <v>0.1</v>
      </c>
      <c r="M2237" s="3">
        <v>1</v>
      </c>
      <c r="N2237" s="11">
        <f t="shared" si="191"/>
        <v>1</v>
      </c>
      <c r="O2237" s="3">
        <v>1</v>
      </c>
      <c r="P2237" s="11">
        <f t="shared" si="188"/>
        <v>1</v>
      </c>
      <c r="Q2237" s="11">
        <f t="shared" si="193"/>
        <v>9</v>
      </c>
      <c r="R2237" s="11">
        <f t="shared" si="192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189"/>
        <v>103</v>
      </c>
      <c r="F2238" s="4">
        <f t="shared" si="190"/>
        <v>1</v>
      </c>
      <c r="G2238" s="4">
        <f t="shared" si="194"/>
        <v>4</v>
      </c>
      <c r="H2238" s="4">
        <f t="shared" si="187"/>
        <v>0</v>
      </c>
      <c r="I2238" s="5">
        <f t="shared" si="186"/>
        <v>0</v>
      </c>
      <c r="M2238" s="3">
        <v>0</v>
      </c>
      <c r="N2238" s="11">
        <f t="shared" si="191"/>
        <v>0</v>
      </c>
      <c r="O2238" s="3">
        <v>0</v>
      </c>
      <c r="P2238" s="11">
        <f t="shared" si="188"/>
        <v>0</v>
      </c>
      <c r="Q2238" s="11">
        <f t="shared" si="193"/>
        <v>4</v>
      </c>
      <c r="R2238" s="11">
        <f t="shared" si="192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189"/>
        <v>460</v>
      </c>
      <c r="F2239" s="4">
        <f t="shared" si="190"/>
        <v>3</v>
      </c>
      <c r="G2239" s="4">
        <f t="shared" si="194"/>
        <v>43</v>
      </c>
      <c r="H2239" s="4">
        <f t="shared" si="187"/>
        <v>0</v>
      </c>
      <c r="I2239" s="5">
        <f t="shared" si="186"/>
        <v>0</v>
      </c>
      <c r="M2239" s="3">
        <v>30</v>
      </c>
      <c r="N2239" s="11">
        <f t="shared" si="191"/>
        <v>3</v>
      </c>
      <c r="O2239" s="3">
        <v>1</v>
      </c>
      <c r="P2239" s="11">
        <f t="shared" si="188"/>
        <v>0</v>
      </c>
      <c r="Q2239" s="11">
        <f t="shared" si="193"/>
        <v>12</v>
      </c>
      <c r="R2239" s="11">
        <f t="shared" si="192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189"/>
        <v>2279</v>
      </c>
      <c r="F2240" s="4">
        <f t="shared" si="190"/>
        <v>16</v>
      </c>
      <c r="G2240" s="4">
        <f t="shared" si="194"/>
        <v>478</v>
      </c>
      <c r="H2240" s="4">
        <f t="shared" si="187"/>
        <v>12</v>
      </c>
      <c r="I2240" s="5">
        <f t="shared" si="186"/>
        <v>2.575107296137339E-2</v>
      </c>
      <c r="M2240" s="3">
        <v>141</v>
      </c>
      <c r="N2240" s="11">
        <f t="shared" si="191"/>
        <v>18</v>
      </c>
      <c r="O2240" s="3">
        <v>27</v>
      </c>
      <c r="P2240" s="11">
        <f t="shared" si="188"/>
        <v>0</v>
      </c>
      <c r="Q2240" s="11">
        <f t="shared" si="193"/>
        <v>310</v>
      </c>
      <c r="R2240" s="11">
        <f t="shared" si="192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189"/>
        <v>595</v>
      </c>
      <c r="F2241" s="4">
        <f t="shared" si="190"/>
        <v>8</v>
      </c>
      <c r="G2241" s="4">
        <f t="shared" si="194"/>
        <v>53</v>
      </c>
      <c r="H2241" s="4">
        <f t="shared" si="187"/>
        <v>1</v>
      </c>
      <c r="I2241" s="5">
        <f t="shared" si="186"/>
        <v>1.9230769230769232E-2</v>
      </c>
      <c r="M2241" s="3">
        <v>25</v>
      </c>
      <c r="N2241" s="11">
        <f t="shared" si="191"/>
        <v>3</v>
      </c>
      <c r="O2241" s="3">
        <v>0</v>
      </c>
      <c r="P2241" s="11">
        <f t="shared" si="188"/>
        <v>0</v>
      </c>
      <c r="Q2241" s="11">
        <f t="shared" si="193"/>
        <v>28</v>
      </c>
      <c r="R2241" s="11">
        <f t="shared" si="192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189"/>
        <v>113</v>
      </c>
      <c r="F2242" s="4">
        <f t="shared" si="190"/>
        <v>0</v>
      </c>
      <c r="G2242" s="4">
        <f t="shared" si="194"/>
        <v>19</v>
      </c>
      <c r="H2242" s="4">
        <f t="shared" si="187"/>
        <v>-1</v>
      </c>
      <c r="I2242" s="5">
        <f t="shared" si="186"/>
        <v>-0.05</v>
      </c>
      <c r="M2242" s="3">
        <v>1</v>
      </c>
      <c r="N2242" s="11">
        <f t="shared" si="191"/>
        <v>0</v>
      </c>
      <c r="O2242" s="3">
        <v>1</v>
      </c>
      <c r="P2242" s="11">
        <f t="shared" si="188"/>
        <v>0</v>
      </c>
      <c r="Q2242" s="11">
        <f t="shared" si="193"/>
        <v>17</v>
      </c>
      <c r="R2242" s="11">
        <f t="shared" si="192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189"/>
        <v>58</v>
      </c>
      <c r="F2243" s="4">
        <f t="shared" si="190"/>
        <v>0</v>
      </c>
      <c r="G2243" s="4">
        <f t="shared" si="194"/>
        <v>1</v>
      </c>
      <c r="H2243" s="4">
        <f t="shared" si="187"/>
        <v>0</v>
      </c>
      <c r="I2243" s="5">
        <f t="shared" ref="I2243:I2306" si="195">IFERROR((G2243-SUMIFS(G:G,A:A,A2243-1,B:B,B2243))/SUMIFS(G:G,A:A,A2243-1,B:B,B2243),0)</f>
        <v>0</v>
      </c>
      <c r="M2243" s="3">
        <v>1</v>
      </c>
      <c r="N2243" s="11">
        <f t="shared" si="191"/>
        <v>0</v>
      </c>
      <c r="O2243" s="3">
        <v>0</v>
      </c>
      <c r="P2243" s="11">
        <f t="shared" si="188"/>
        <v>0</v>
      </c>
      <c r="Q2243" s="11">
        <f t="shared" si="193"/>
        <v>0</v>
      </c>
      <c r="R2243" s="11">
        <f t="shared" si="192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189"/>
        <v>66</v>
      </c>
      <c r="F2244" s="4">
        <f t="shared" si="190"/>
        <v>0</v>
      </c>
      <c r="G2244" s="4">
        <f t="shared" si="194"/>
        <v>3</v>
      </c>
      <c r="H2244" s="4">
        <f t="shared" si="187"/>
        <v>0</v>
      </c>
      <c r="I2244" s="5">
        <f t="shared" si="195"/>
        <v>0</v>
      </c>
      <c r="M2244" s="3">
        <v>2</v>
      </c>
      <c r="N2244" s="11">
        <f t="shared" si="191"/>
        <v>1</v>
      </c>
      <c r="O2244" s="3">
        <v>0</v>
      </c>
      <c r="P2244" s="11">
        <f t="shared" si="188"/>
        <v>0</v>
      </c>
      <c r="Q2244" s="11">
        <f t="shared" si="193"/>
        <v>1</v>
      </c>
      <c r="R2244" s="11">
        <f t="shared" si="192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189"/>
        <v>46</v>
      </c>
      <c r="F2245" s="4">
        <f t="shared" si="190"/>
        <v>1</v>
      </c>
      <c r="G2245" s="4">
        <f t="shared" si="194"/>
        <v>1</v>
      </c>
      <c r="H2245" s="4">
        <f t="shared" ref="H2245:H2308" si="196">G2245-SUMIFS(G:G,A:A,A2245-1,B:B,B2245)</f>
        <v>0</v>
      </c>
      <c r="I2245" s="5">
        <f t="shared" si="195"/>
        <v>0</v>
      </c>
      <c r="M2245" s="3">
        <v>1</v>
      </c>
      <c r="N2245" s="11">
        <f t="shared" si="191"/>
        <v>0</v>
      </c>
      <c r="O2245" s="3">
        <v>0</v>
      </c>
      <c r="P2245" s="11">
        <f t="shared" si="188"/>
        <v>0</v>
      </c>
      <c r="Q2245" s="11">
        <f t="shared" si="193"/>
        <v>0</v>
      </c>
      <c r="R2245" s="11">
        <f t="shared" si="192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189"/>
        <v>246</v>
      </c>
      <c r="F2246" s="4">
        <f t="shared" si="190"/>
        <v>0</v>
      </c>
      <c r="G2246" s="4">
        <f t="shared" si="194"/>
        <v>4</v>
      </c>
      <c r="H2246" s="4">
        <f t="shared" si="196"/>
        <v>0</v>
      </c>
      <c r="I2246" s="5">
        <f t="shared" si="195"/>
        <v>0</v>
      </c>
      <c r="M2246" s="3">
        <v>1</v>
      </c>
      <c r="N2246" s="11">
        <f t="shared" si="191"/>
        <v>0</v>
      </c>
      <c r="O2246" s="3">
        <v>0</v>
      </c>
      <c r="P2246" s="11">
        <f t="shared" si="188"/>
        <v>0</v>
      </c>
      <c r="Q2246" s="11">
        <f t="shared" si="193"/>
        <v>3</v>
      </c>
      <c r="R2246" s="11">
        <f t="shared" si="192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189"/>
        <v>593</v>
      </c>
      <c r="F2247" s="4">
        <f t="shared" si="190"/>
        <v>4</v>
      </c>
      <c r="G2247" s="4">
        <f t="shared" si="194"/>
        <v>45</v>
      </c>
      <c r="H2247" s="4">
        <f t="shared" si="196"/>
        <v>1</v>
      </c>
      <c r="I2247" s="5">
        <f t="shared" si="195"/>
        <v>2.2727272727272728E-2</v>
      </c>
      <c r="M2247" s="3">
        <v>27</v>
      </c>
      <c r="N2247" s="11">
        <f t="shared" si="191"/>
        <v>0</v>
      </c>
      <c r="O2247" s="3">
        <v>0</v>
      </c>
      <c r="P2247" s="11">
        <f t="shared" si="188"/>
        <v>0</v>
      </c>
      <c r="Q2247" s="11">
        <f t="shared" si="193"/>
        <v>18</v>
      </c>
      <c r="R2247" s="11">
        <f t="shared" si="192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189"/>
        <v>89</v>
      </c>
      <c r="F2248" s="4">
        <f t="shared" si="190"/>
        <v>1</v>
      </c>
      <c r="G2248" s="4">
        <f t="shared" si="194"/>
        <v>2</v>
      </c>
      <c r="H2248" s="4">
        <f t="shared" si="196"/>
        <v>0</v>
      </c>
      <c r="I2248" s="5">
        <f t="shared" si="195"/>
        <v>0</v>
      </c>
      <c r="M2248" s="3">
        <v>1</v>
      </c>
      <c r="N2248" s="11">
        <f t="shared" si="191"/>
        <v>0</v>
      </c>
      <c r="O2248" s="3">
        <v>0</v>
      </c>
      <c r="P2248" s="11">
        <f t="shared" si="188"/>
        <v>0</v>
      </c>
      <c r="Q2248" s="11">
        <f t="shared" si="193"/>
        <v>1</v>
      </c>
      <c r="R2248" s="11">
        <f t="shared" si="192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189"/>
        <v>166</v>
      </c>
      <c r="F2249" s="4">
        <f t="shared" si="190"/>
        <v>0</v>
      </c>
      <c r="G2249" s="4">
        <f t="shared" si="194"/>
        <v>6</v>
      </c>
      <c r="H2249" s="4">
        <f t="shared" si="196"/>
        <v>0</v>
      </c>
      <c r="I2249" s="5">
        <f t="shared" si="195"/>
        <v>0</v>
      </c>
      <c r="M2249" s="3">
        <v>2</v>
      </c>
      <c r="N2249" s="11">
        <f t="shared" si="191"/>
        <v>1</v>
      </c>
      <c r="O2249" s="3">
        <v>0</v>
      </c>
      <c r="P2249" s="11">
        <f t="shared" si="188"/>
        <v>0</v>
      </c>
      <c r="Q2249" s="11">
        <f t="shared" si="193"/>
        <v>4</v>
      </c>
      <c r="R2249" s="11">
        <f t="shared" si="192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189"/>
        <v>263</v>
      </c>
      <c r="F2250" s="4">
        <f t="shared" si="190"/>
        <v>6</v>
      </c>
      <c r="G2250" s="4">
        <f t="shared" si="194"/>
        <v>4</v>
      </c>
      <c r="H2250" s="4">
        <f t="shared" si="196"/>
        <v>0</v>
      </c>
      <c r="I2250" s="5">
        <f t="shared" si="195"/>
        <v>0</v>
      </c>
      <c r="M2250" s="3">
        <v>2</v>
      </c>
      <c r="N2250" s="11">
        <f t="shared" si="191"/>
        <v>0</v>
      </c>
      <c r="O2250" s="3">
        <v>0</v>
      </c>
      <c r="P2250" s="11">
        <f t="shared" si="188"/>
        <v>0</v>
      </c>
      <c r="Q2250" s="11">
        <f t="shared" si="193"/>
        <v>2</v>
      </c>
      <c r="R2250" s="11">
        <f t="shared" si="192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189"/>
        <v>2777</v>
      </c>
      <c r="F2251" s="4">
        <f t="shared" si="190"/>
        <v>2</v>
      </c>
      <c r="G2251" s="4">
        <f t="shared" si="194"/>
        <v>321</v>
      </c>
      <c r="H2251" s="4">
        <f t="shared" si="196"/>
        <v>-1</v>
      </c>
      <c r="I2251" s="5">
        <f t="shared" si="195"/>
        <v>-3.105590062111801E-3</v>
      </c>
      <c r="M2251" s="3">
        <v>197</v>
      </c>
      <c r="N2251" s="11">
        <f t="shared" si="191"/>
        <v>18</v>
      </c>
      <c r="O2251" s="3">
        <v>5</v>
      </c>
      <c r="P2251" s="11">
        <f t="shared" si="188"/>
        <v>0</v>
      </c>
      <c r="Q2251" s="11">
        <f t="shared" si="193"/>
        <v>119</v>
      </c>
      <c r="R2251" s="11">
        <f t="shared" si="192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189"/>
        <v>1551</v>
      </c>
      <c r="F2252" s="4">
        <f t="shared" si="190"/>
        <v>9</v>
      </c>
      <c r="G2252" s="4">
        <f t="shared" si="194"/>
        <v>155</v>
      </c>
      <c r="H2252" s="4">
        <f t="shared" si="196"/>
        <v>10</v>
      </c>
      <c r="I2252" s="5">
        <f t="shared" si="195"/>
        <v>6.8965517241379309E-2</v>
      </c>
      <c r="M2252" s="3">
        <v>67</v>
      </c>
      <c r="N2252" s="11">
        <f t="shared" si="191"/>
        <v>9</v>
      </c>
      <c r="O2252" s="3">
        <v>1</v>
      </c>
      <c r="P2252" s="11">
        <f t="shared" si="188"/>
        <v>0</v>
      </c>
      <c r="Q2252" s="11">
        <f t="shared" si="193"/>
        <v>87</v>
      </c>
      <c r="R2252" s="11">
        <f t="shared" si="192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189"/>
        <v>14706</v>
      </c>
      <c r="F2253" s="4">
        <f t="shared" si="190"/>
        <v>377</v>
      </c>
      <c r="G2253" s="4">
        <f t="shared" si="194"/>
        <v>243</v>
      </c>
      <c r="H2253" s="4">
        <f t="shared" si="196"/>
        <v>-10</v>
      </c>
      <c r="I2253" s="5">
        <f t="shared" si="195"/>
        <v>-3.9525691699604744E-2</v>
      </c>
      <c r="M2253" s="3">
        <v>139</v>
      </c>
      <c r="N2253" s="11">
        <f t="shared" si="191"/>
        <v>1</v>
      </c>
      <c r="O2253" s="3">
        <v>1</v>
      </c>
      <c r="P2253" s="11">
        <f t="shared" si="188"/>
        <v>0</v>
      </c>
      <c r="Q2253" s="11">
        <f t="shared" si="193"/>
        <v>103</v>
      </c>
      <c r="R2253" s="11">
        <f t="shared" si="192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189"/>
        <v>12334</v>
      </c>
      <c r="F2254" s="4">
        <f t="shared" si="190"/>
        <v>1116</v>
      </c>
      <c r="G2254" s="4">
        <f t="shared" si="194"/>
        <v>196</v>
      </c>
      <c r="H2254" s="4">
        <f t="shared" si="196"/>
        <v>60</v>
      </c>
      <c r="I2254" s="5">
        <f t="shared" si="195"/>
        <v>0.44117647058823528</v>
      </c>
      <c r="M2254" s="3">
        <v>4</v>
      </c>
      <c r="N2254" s="11">
        <f t="shared" si="191"/>
        <v>3</v>
      </c>
      <c r="O2254" s="3">
        <v>0</v>
      </c>
      <c r="P2254" s="11">
        <f t="shared" si="188"/>
        <v>0</v>
      </c>
      <c r="Q2254" s="11">
        <f t="shared" si="193"/>
        <v>192</v>
      </c>
      <c r="R2254" s="11">
        <f t="shared" si="192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189"/>
        <v>0</v>
      </c>
      <c r="F2255" s="4">
        <f t="shared" si="190"/>
        <v>0</v>
      </c>
      <c r="G2255" s="4">
        <f t="shared" si="194"/>
        <v>0</v>
      </c>
      <c r="H2255" s="4">
        <f t="shared" si="196"/>
        <v>0</v>
      </c>
      <c r="I2255" s="5">
        <f t="shared" si="195"/>
        <v>0</v>
      </c>
      <c r="M2255" s="3">
        <v>0</v>
      </c>
      <c r="N2255" s="11">
        <f t="shared" si="191"/>
        <v>0</v>
      </c>
      <c r="O2255" s="3">
        <v>0</v>
      </c>
      <c r="P2255" s="11">
        <f t="shared" si="188"/>
        <v>0</v>
      </c>
      <c r="Q2255" s="11">
        <f t="shared" si="193"/>
        <v>0</v>
      </c>
      <c r="R2255" s="11">
        <f t="shared" si="192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189"/>
        <v>483</v>
      </c>
      <c r="F2256" s="4">
        <f t="shared" si="190"/>
        <v>8</v>
      </c>
      <c r="G2256" s="4">
        <f t="shared" si="194"/>
        <v>15</v>
      </c>
      <c r="H2256" s="4">
        <f t="shared" si="196"/>
        <v>-1</v>
      </c>
      <c r="I2256" s="5">
        <f t="shared" si="195"/>
        <v>-6.25E-2</v>
      </c>
      <c r="M2256" s="9">
        <v>11</v>
      </c>
      <c r="N2256" s="11">
        <f t="shared" si="191"/>
        <v>0</v>
      </c>
      <c r="O2256" s="3">
        <v>1</v>
      </c>
      <c r="P2256" s="11">
        <f t="shared" si="188"/>
        <v>0</v>
      </c>
      <c r="Q2256" s="11">
        <f t="shared" ref="Q2256:Q2319" si="197">G2256-O2256-M2256</f>
        <v>3</v>
      </c>
      <c r="R2256" s="11">
        <f t="shared" si="192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189"/>
        <v>323</v>
      </c>
      <c r="F2257" s="4">
        <f t="shared" si="190"/>
        <v>7</v>
      </c>
      <c r="G2257" s="4">
        <f t="shared" si="194"/>
        <v>40</v>
      </c>
      <c r="H2257" s="4">
        <f t="shared" si="196"/>
        <v>7</v>
      </c>
      <c r="I2257" s="5">
        <f t="shared" si="195"/>
        <v>0.21212121212121213</v>
      </c>
      <c r="M2257" s="9">
        <v>4</v>
      </c>
      <c r="N2257" s="11">
        <f t="shared" si="191"/>
        <v>0</v>
      </c>
      <c r="O2257" s="3">
        <v>2</v>
      </c>
      <c r="P2257" s="11">
        <f t="shared" si="188"/>
        <v>0</v>
      </c>
      <c r="Q2257" s="11">
        <f t="shared" si="197"/>
        <v>34</v>
      </c>
      <c r="R2257" s="11">
        <f t="shared" si="192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189"/>
        <v>91</v>
      </c>
      <c r="F2258" s="4">
        <f t="shared" si="190"/>
        <v>0</v>
      </c>
      <c r="G2258" s="4">
        <f t="shared" si="194"/>
        <v>4</v>
      </c>
      <c r="H2258" s="4">
        <f t="shared" si="196"/>
        <v>0</v>
      </c>
      <c r="I2258" s="5">
        <f t="shared" si="195"/>
        <v>0</v>
      </c>
      <c r="M2258" s="9">
        <v>4</v>
      </c>
      <c r="N2258" s="11">
        <f t="shared" si="191"/>
        <v>1</v>
      </c>
      <c r="O2258" s="3">
        <v>0</v>
      </c>
      <c r="P2258" s="11">
        <f t="shared" si="188"/>
        <v>0</v>
      </c>
      <c r="Q2258" s="11">
        <f t="shared" si="197"/>
        <v>0</v>
      </c>
      <c r="R2258" s="11">
        <f t="shared" si="192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189"/>
        <v>749</v>
      </c>
      <c r="F2259" s="4">
        <f t="shared" si="190"/>
        <v>2</v>
      </c>
      <c r="G2259" s="4">
        <f t="shared" si="194"/>
        <v>7</v>
      </c>
      <c r="H2259" s="4">
        <f t="shared" si="196"/>
        <v>0</v>
      </c>
      <c r="I2259" s="5">
        <f t="shared" si="195"/>
        <v>0</v>
      </c>
      <c r="M2259" s="9">
        <v>3</v>
      </c>
      <c r="N2259" s="11">
        <f t="shared" si="191"/>
        <v>0</v>
      </c>
      <c r="O2259" s="3">
        <v>0</v>
      </c>
      <c r="P2259" s="11">
        <f t="shared" si="188"/>
        <v>0</v>
      </c>
      <c r="Q2259" s="11">
        <f t="shared" si="197"/>
        <v>4</v>
      </c>
      <c r="R2259" s="11">
        <f t="shared" si="192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189"/>
        <v>549</v>
      </c>
      <c r="F2260" s="4">
        <f t="shared" si="190"/>
        <v>-1</v>
      </c>
      <c r="G2260" s="4">
        <f t="shared" si="194"/>
        <v>46</v>
      </c>
      <c r="H2260" s="4">
        <f t="shared" si="196"/>
        <v>-1</v>
      </c>
      <c r="I2260" s="5">
        <f t="shared" si="195"/>
        <v>-2.1276595744680851E-2</v>
      </c>
      <c r="M2260" s="9">
        <v>39</v>
      </c>
      <c r="N2260" s="11">
        <f t="shared" si="191"/>
        <v>1</v>
      </c>
      <c r="O2260" s="3">
        <v>3</v>
      </c>
      <c r="P2260" s="11">
        <f t="shared" si="188"/>
        <v>0</v>
      </c>
      <c r="Q2260" s="11">
        <f t="shared" si="197"/>
        <v>4</v>
      </c>
      <c r="R2260" s="11">
        <f t="shared" si="192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189"/>
        <v>429</v>
      </c>
      <c r="F2261" s="4">
        <f t="shared" si="190"/>
        <v>3</v>
      </c>
      <c r="G2261" s="4">
        <f t="shared" si="194"/>
        <v>35</v>
      </c>
      <c r="H2261" s="4">
        <f t="shared" si="196"/>
        <v>2</v>
      </c>
      <c r="I2261" s="5">
        <f t="shared" si="195"/>
        <v>6.0606060606060608E-2</v>
      </c>
      <c r="M2261" s="9">
        <v>30</v>
      </c>
      <c r="N2261" s="11">
        <f t="shared" si="191"/>
        <v>4</v>
      </c>
      <c r="O2261" s="3">
        <v>1</v>
      </c>
      <c r="P2261" s="11">
        <f t="shared" si="188"/>
        <v>0</v>
      </c>
      <c r="Q2261" s="11">
        <f t="shared" si="197"/>
        <v>4</v>
      </c>
      <c r="R2261" s="11">
        <f t="shared" si="192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189"/>
        <v>160</v>
      </c>
      <c r="F2262" s="4">
        <f t="shared" si="190"/>
        <v>2</v>
      </c>
      <c r="G2262" s="4">
        <f t="shared" si="194"/>
        <v>12</v>
      </c>
      <c r="H2262" s="4">
        <f t="shared" si="196"/>
        <v>0</v>
      </c>
      <c r="I2262" s="5">
        <f t="shared" si="195"/>
        <v>0</v>
      </c>
      <c r="M2262" s="9">
        <v>8</v>
      </c>
      <c r="N2262" s="11">
        <f t="shared" si="191"/>
        <v>0</v>
      </c>
      <c r="O2262" s="3">
        <v>1</v>
      </c>
      <c r="P2262" s="11">
        <f t="shared" si="188"/>
        <v>0</v>
      </c>
      <c r="Q2262" s="11">
        <f t="shared" si="197"/>
        <v>3</v>
      </c>
      <c r="R2262" s="11">
        <f t="shared" si="192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189"/>
        <v>135</v>
      </c>
      <c r="F2263" s="4">
        <f t="shared" si="190"/>
        <v>1</v>
      </c>
      <c r="G2263" s="4">
        <f t="shared" si="194"/>
        <v>8</v>
      </c>
      <c r="H2263" s="4">
        <f t="shared" si="196"/>
        <v>1</v>
      </c>
      <c r="I2263" s="5">
        <f t="shared" si="195"/>
        <v>0.14285714285714285</v>
      </c>
      <c r="M2263" s="9">
        <v>3</v>
      </c>
      <c r="N2263" s="11">
        <f t="shared" si="191"/>
        <v>1</v>
      </c>
      <c r="O2263" s="3">
        <v>0</v>
      </c>
      <c r="P2263" s="11">
        <f t="shared" si="188"/>
        <v>0</v>
      </c>
      <c r="Q2263" s="11">
        <f t="shared" si="197"/>
        <v>5</v>
      </c>
      <c r="R2263" s="11">
        <f t="shared" si="192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189"/>
        <v>241</v>
      </c>
      <c r="F2264" s="4">
        <f t="shared" si="190"/>
        <v>1</v>
      </c>
      <c r="G2264" s="4">
        <f t="shared" si="194"/>
        <v>13</v>
      </c>
      <c r="H2264" s="4">
        <f t="shared" si="196"/>
        <v>0</v>
      </c>
      <c r="I2264" s="5">
        <f t="shared" si="195"/>
        <v>0</v>
      </c>
      <c r="M2264" s="9">
        <v>9</v>
      </c>
      <c r="N2264" s="11">
        <f t="shared" si="191"/>
        <v>0</v>
      </c>
      <c r="O2264" s="3">
        <v>0</v>
      </c>
      <c r="P2264" s="11">
        <f t="shared" si="188"/>
        <v>0</v>
      </c>
      <c r="Q2264" s="11">
        <f t="shared" si="197"/>
        <v>4</v>
      </c>
      <c r="R2264" s="11">
        <f t="shared" si="192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189"/>
        <v>171</v>
      </c>
      <c r="F2265" s="4">
        <f t="shared" si="190"/>
        <v>4</v>
      </c>
      <c r="G2265" s="4">
        <f t="shared" si="194"/>
        <v>5</v>
      </c>
      <c r="H2265" s="4">
        <f t="shared" si="196"/>
        <v>1</v>
      </c>
      <c r="I2265" s="5">
        <f t="shared" si="195"/>
        <v>0.25</v>
      </c>
      <c r="M2265" s="9">
        <v>3</v>
      </c>
      <c r="N2265" s="11">
        <f t="shared" si="191"/>
        <v>0</v>
      </c>
      <c r="O2265" s="3">
        <v>1</v>
      </c>
      <c r="P2265" s="11">
        <f t="shared" si="188"/>
        <v>0</v>
      </c>
      <c r="Q2265" s="11">
        <f t="shared" si="197"/>
        <v>1</v>
      </c>
      <c r="R2265" s="11">
        <f t="shared" si="192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189"/>
        <v>470</v>
      </c>
      <c r="F2266" s="4">
        <f t="shared" si="190"/>
        <v>2</v>
      </c>
      <c r="G2266" s="4">
        <f t="shared" si="194"/>
        <v>20</v>
      </c>
      <c r="H2266" s="4">
        <f t="shared" si="196"/>
        <v>1</v>
      </c>
      <c r="I2266" s="5">
        <f t="shared" si="195"/>
        <v>5.2631578947368418E-2</v>
      </c>
      <c r="M2266" s="9">
        <v>16</v>
      </c>
      <c r="N2266" s="11">
        <f t="shared" si="191"/>
        <v>2</v>
      </c>
      <c r="O2266" s="3">
        <v>0</v>
      </c>
      <c r="P2266" s="11">
        <f t="shared" si="188"/>
        <v>0</v>
      </c>
      <c r="Q2266" s="11">
        <f t="shared" si="197"/>
        <v>4</v>
      </c>
      <c r="R2266" s="11">
        <f t="shared" si="192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189"/>
        <v>138</v>
      </c>
      <c r="F2267" s="4">
        <f t="shared" si="190"/>
        <v>0</v>
      </c>
      <c r="G2267" s="4">
        <f t="shared" si="194"/>
        <v>6</v>
      </c>
      <c r="H2267" s="4">
        <f t="shared" si="196"/>
        <v>0</v>
      </c>
      <c r="I2267" s="5">
        <f t="shared" si="195"/>
        <v>0</v>
      </c>
      <c r="M2267" s="9">
        <v>5</v>
      </c>
      <c r="N2267" s="11">
        <f t="shared" si="191"/>
        <v>0</v>
      </c>
      <c r="O2267" s="3">
        <v>0</v>
      </c>
      <c r="P2267" s="11">
        <f t="shared" si="188"/>
        <v>0</v>
      </c>
      <c r="Q2267" s="11">
        <f t="shared" si="197"/>
        <v>1</v>
      </c>
      <c r="R2267" s="11">
        <f t="shared" si="192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189"/>
        <v>126</v>
      </c>
      <c r="F2268" s="4">
        <f t="shared" si="190"/>
        <v>10</v>
      </c>
      <c r="G2268" s="4">
        <f t="shared" si="194"/>
        <v>5</v>
      </c>
      <c r="H2268" s="4">
        <f t="shared" si="196"/>
        <v>0</v>
      </c>
      <c r="I2268" s="5">
        <f t="shared" si="195"/>
        <v>0</v>
      </c>
      <c r="M2268" s="9">
        <v>4</v>
      </c>
      <c r="N2268" s="11">
        <f t="shared" si="191"/>
        <v>0</v>
      </c>
      <c r="O2268" s="3">
        <v>0</v>
      </c>
      <c r="P2268" s="11">
        <f t="shared" ref="P2268:P2331" si="198">O2268-SUMIFS(O:O,B:B,B2268,A:A,A2268-1)</f>
        <v>0</v>
      </c>
      <c r="Q2268" s="11">
        <f t="shared" si="197"/>
        <v>1</v>
      </c>
      <c r="R2268" s="11">
        <f t="shared" si="192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189"/>
        <v>137</v>
      </c>
      <c r="F2269" s="4">
        <f t="shared" si="190"/>
        <v>0</v>
      </c>
      <c r="G2269" s="4">
        <f t="shared" si="194"/>
        <v>5</v>
      </c>
      <c r="H2269" s="4">
        <f t="shared" si="196"/>
        <v>0</v>
      </c>
      <c r="I2269" s="5">
        <f t="shared" si="195"/>
        <v>0</v>
      </c>
      <c r="M2269" s="9">
        <v>1</v>
      </c>
      <c r="N2269" s="11">
        <f t="shared" si="191"/>
        <v>0</v>
      </c>
      <c r="O2269" s="3">
        <v>0</v>
      </c>
      <c r="P2269" s="11">
        <f t="shared" si="198"/>
        <v>0</v>
      </c>
      <c r="Q2269" s="11">
        <f t="shared" si="197"/>
        <v>4</v>
      </c>
      <c r="R2269" s="11">
        <f t="shared" si="192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189"/>
        <v>120</v>
      </c>
      <c r="F2270" s="4">
        <f t="shared" si="190"/>
        <v>5</v>
      </c>
      <c r="G2270" s="4">
        <f t="shared" si="194"/>
        <v>11</v>
      </c>
      <c r="H2270" s="4">
        <f t="shared" si="196"/>
        <v>3</v>
      </c>
      <c r="I2270" s="5">
        <f t="shared" si="195"/>
        <v>0.375</v>
      </c>
      <c r="M2270" s="9">
        <v>3</v>
      </c>
      <c r="N2270" s="11">
        <f t="shared" si="191"/>
        <v>0</v>
      </c>
      <c r="O2270" s="3">
        <v>0</v>
      </c>
      <c r="P2270" s="11">
        <f t="shared" si="198"/>
        <v>0</v>
      </c>
      <c r="Q2270" s="11">
        <f t="shared" si="197"/>
        <v>8</v>
      </c>
      <c r="R2270" s="11">
        <f t="shared" si="192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189"/>
        <v>351</v>
      </c>
      <c r="F2271" s="4">
        <f t="shared" si="190"/>
        <v>4</v>
      </c>
      <c r="G2271" s="4">
        <f t="shared" si="194"/>
        <v>17</v>
      </c>
      <c r="H2271" s="4">
        <f t="shared" si="196"/>
        <v>4</v>
      </c>
      <c r="I2271" s="5">
        <f t="shared" si="195"/>
        <v>0.30769230769230771</v>
      </c>
      <c r="M2271" s="9">
        <v>4</v>
      </c>
      <c r="N2271" s="11">
        <f t="shared" si="191"/>
        <v>0</v>
      </c>
      <c r="O2271" s="3">
        <v>0</v>
      </c>
      <c r="P2271" s="11">
        <f t="shared" si="198"/>
        <v>0</v>
      </c>
      <c r="Q2271" s="11">
        <f t="shared" si="197"/>
        <v>13</v>
      </c>
      <c r="R2271" s="11">
        <f t="shared" si="192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189"/>
        <v>80</v>
      </c>
      <c r="F2272" s="4">
        <f t="shared" si="190"/>
        <v>2</v>
      </c>
      <c r="G2272" s="4">
        <f t="shared" si="194"/>
        <v>0</v>
      </c>
      <c r="H2272" s="4">
        <f t="shared" si="196"/>
        <v>0</v>
      </c>
      <c r="I2272" s="5">
        <f t="shared" si="195"/>
        <v>0</v>
      </c>
      <c r="M2272" s="9">
        <v>0</v>
      </c>
      <c r="N2272" s="11">
        <f t="shared" si="191"/>
        <v>0</v>
      </c>
      <c r="O2272" s="3">
        <v>0</v>
      </c>
      <c r="P2272" s="11">
        <f t="shared" si="198"/>
        <v>0</v>
      </c>
      <c r="Q2272" s="11">
        <f t="shared" si="197"/>
        <v>0</v>
      </c>
      <c r="R2272" s="11">
        <f t="shared" si="192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189"/>
        <v>868</v>
      </c>
      <c r="F2273" s="4">
        <f t="shared" si="190"/>
        <v>9</v>
      </c>
      <c r="G2273" s="4">
        <f t="shared" si="194"/>
        <v>55</v>
      </c>
      <c r="H2273" s="4">
        <f t="shared" si="196"/>
        <v>2</v>
      </c>
      <c r="I2273" s="5">
        <f t="shared" si="195"/>
        <v>3.7735849056603772E-2</v>
      </c>
      <c r="M2273" s="9">
        <v>17</v>
      </c>
      <c r="N2273" s="11">
        <f t="shared" si="191"/>
        <v>3</v>
      </c>
      <c r="O2273" s="3">
        <v>0</v>
      </c>
      <c r="P2273" s="11">
        <f t="shared" si="198"/>
        <v>0</v>
      </c>
      <c r="Q2273" s="11">
        <f t="shared" si="197"/>
        <v>38</v>
      </c>
      <c r="R2273" s="11">
        <f t="shared" si="192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189"/>
        <v>9028</v>
      </c>
      <c r="F2274" s="4">
        <f t="shared" si="190"/>
        <v>39</v>
      </c>
      <c r="G2274" s="4">
        <f t="shared" si="194"/>
        <v>1307</v>
      </c>
      <c r="H2274" s="4">
        <f t="shared" si="196"/>
        <v>24</v>
      </c>
      <c r="I2274" s="5">
        <f t="shared" si="195"/>
        <v>1.8706157443491817E-2</v>
      </c>
      <c r="M2274" s="9">
        <v>704</v>
      </c>
      <c r="N2274" s="11">
        <f t="shared" si="191"/>
        <v>380</v>
      </c>
      <c r="O2274" s="3">
        <v>19</v>
      </c>
      <c r="P2274" s="11">
        <f t="shared" si="198"/>
        <v>0</v>
      </c>
      <c r="Q2274" s="11">
        <f t="shared" si="197"/>
        <v>584</v>
      </c>
      <c r="R2274" s="11">
        <f t="shared" si="192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189"/>
        <v>82</v>
      </c>
      <c r="F2275" s="4">
        <f t="shared" si="190"/>
        <v>0</v>
      </c>
      <c r="G2275" s="4">
        <f t="shared" si="194"/>
        <v>3</v>
      </c>
      <c r="H2275" s="4">
        <f t="shared" si="196"/>
        <v>0</v>
      </c>
      <c r="I2275" s="5">
        <f t="shared" si="195"/>
        <v>0</v>
      </c>
      <c r="M2275" s="9">
        <v>1</v>
      </c>
      <c r="N2275" s="11">
        <f t="shared" si="191"/>
        <v>0</v>
      </c>
      <c r="O2275" s="3">
        <v>0</v>
      </c>
      <c r="P2275" s="11">
        <f t="shared" si="198"/>
        <v>0</v>
      </c>
      <c r="Q2275" s="11">
        <f t="shared" si="197"/>
        <v>2</v>
      </c>
      <c r="R2275" s="11">
        <f t="shared" si="192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189"/>
        <v>248</v>
      </c>
      <c r="F2276" s="4">
        <f t="shared" si="190"/>
        <v>0</v>
      </c>
      <c r="G2276" s="4">
        <f t="shared" si="194"/>
        <v>10</v>
      </c>
      <c r="H2276" s="4">
        <f t="shared" si="196"/>
        <v>0</v>
      </c>
      <c r="I2276" s="5">
        <f t="shared" si="195"/>
        <v>0</v>
      </c>
      <c r="M2276" s="9">
        <v>6</v>
      </c>
      <c r="N2276" s="11">
        <f t="shared" si="191"/>
        <v>6</v>
      </c>
      <c r="O2276" s="3">
        <v>0</v>
      </c>
      <c r="P2276" s="11">
        <f t="shared" si="198"/>
        <v>0</v>
      </c>
      <c r="Q2276" s="11">
        <f t="shared" si="197"/>
        <v>4</v>
      </c>
      <c r="R2276" s="11">
        <f t="shared" si="192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199">SUM(C2277:D2277)</f>
        <v>337</v>
      </c>
      <c r="F2277" s="4">
        <f t="shared" si="190"/>
        <v>3</v>
      </c>
      <c r="G2277" s="4">
        <f t="shared" si="194"/>
        <v>39</v>
      </c>
      <c r="H2277" s="4">
        <f t="shared" si="196"/>
        <v>2</v>
      </c>
      <c r="I2277" s="5">
        <f t="shared" si="195"/>
        <v>5.4054054054054057E-2</v>
      </c>
      <c r="M2277" s="9">
        <v>20</v>
      </c>
      <c r="N2277" s="11">
        <f t="shared" si="191"/>
        <v>3</v>
      </c>
      <c r="O2277" s="3">
        <v>0</v>
      </c>
      <c r="P2277" s="11">
        <f t="shared" si="198"/>
        <v>0</v>
      </c>
      <c r="Q2277" s="11">
        <f t="shared" si="197"/>
        <v>19</v>
      </c>
      <c r="R2277" s="11">
        <f t="shared" si="192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199"/>
        <v>304</v>
      </c>
      <c r="F2278" s="4">
        <f t="shared" ref="F2278:F2341" si="200">E2278-SUMIFS(E:E,A:A,A2278-1,B:B,B2278)</f>
        <v>2</v>
      </c>
      <c r="G2278" s="4">
        <f t="shared" si="194"/>
        <v>24</v>
      </c>
      <c r="H2278" s="4">
        <f t="shared" si="196"/>
        <v>0</v>
      </c>
      <c r="I2278" s="5">
        <f t="shared" si="195"/>
        <v>0</v>
      </c>
      <c r="M2278" s="9">
        <v>8</v>
      </c>
      <c r="N2278" s="11">
        <f t="shared" ref="N2278:N2341" si="201">M2278-SUMIFS(M:M,B:B,B2278,A:A,A2278-1)</f>
        <v>0</v>
      </c>
      <c r="O2278" s="3">
        <v>0</v>
      </c>
      <c r="P2278" s="11">
        <f t="shared" si="198"/>
        <v>0</v>
      </c>
      <c r="Q2278" s="11">
        <f t="shared" si="197"/>
        <v>16</v>
      </c>
      <c r="R2278" s="11">
        <f t="shared" ref="R2278:R2341" si="202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199"/>
        <v>409</v>
      </c>
      <c r="F2279" s="4">
        <f t="shared" si="200"/>
        <v>4</v>
      </c>
      <c r="G2279" s="4">
        <f t="shared" si="194"/>
        <v>42</v>
      </c>
      <c r="H2279" s="4">
        <f t="shared" si="196"/>
        <v>3</v>
      </c>
      <c r="I2279" s="5">
        <f t="shared" si="195"/>
        <v>7.6923076923076927E-2</v>
      </c>
      <c r="M2279" s="9">
        <v>17</v>
      </c>
      <c r="N2279" s="11">
        <f t="shared" si="201"/>
        <v>4</v>
      </c>
      <c r="O2279" s="3">
        <v>1</v>
      </c>
      <c r="P2279" s="11">
        <f t="shared" si="198"/>
        <v>0</v>
      </c>
      <c r="Q2279" s="11">
        <f t="shared" si="197"/>
        <v>24</v>
      </c>
      <c r="R2279" s="11">
        <f t="shared" si="202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199"/>
        <v>136</v>
      </c>
      <c r="F2280" s="4">
        <f t="shared" si="200"/>
        <v>3</v>
      </c>
      <c r="G2280" s="4">
        <f t="shared" si="194"/>
        <v>4</v>
      </c>
      <c r="H2280" s="4">
        <f t="shared" si="196"/>
        <v>1</v>
      </c>
      <c r="I2280" s="5">
        <f t="shared" si="195"/>
        <v>0.33333333333333331</v>
      </c>
      <c r="M2280" s="9">
        <v>0</v>
      </c>
      <c r="N2280" s="11">
        <f t="shared" si="201"/>
        <v>0</v>
      </c>
      <c r="O2280" s="3">
        <v>0</v>
      </c>
      <c r="P2280" s="11">
        <f t="shared" si="198"/>
        <v>0</v>
      </c>
      <c r="Q2280" s="11">
        <f t="shared" si="197"/>
        <v>4</v>
      </c>
      <c r="R2280" s="11">
        <f t="shared" si="202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199"/>
        <v>262</v>
      </c>
      <c r="F2281" s="4">
        <f t="shared" si="200"/>
        <v>3</v>
      </c>
      <c r="G2281" s="4">
        <f t="shared" si="194"/>
        <v>23</v>
      </c>
      <c r="H2281" s="4">
        <f t="shared" si="196"/>
        <v>0</v>
      </c>
      <c r="I2281" s="5">
        <f t="shared" si="195"/>
        <v>0</v>
      </c>
      <c r="M2281" s="9">
        <v>20</v>
      </c>
      <c r="N2281" s="11">
        <f t="shared" si="201"/>
        <v>0</v>
      </c>
      <c r="O2281" s="3">
        <v>1</v>
      </c>
      <c r="P2281" s="11">
        <f t="shared" si="198"/>
        <v>0</v>
      </c>
      <c r="Q2281" s="11">
        <f t="shared" si="197"/>
        <v>2</v>
      </c>
      <c r="R2281" s="11">
        <f t="shared" si="202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199"/>
        <v>376</v>
      </c>
      <c r="F2282" s="4">
        <f t="shared" si="200"/>
        <v>1</v>
      </c>
      <c r="G2282" s="4">
        <f t="shared" si="194"/>
        <v>25</v>
      </c>
      <c r="H2282" s="4">
        <f t="shared" si="196"/>
        <v>1</v>
      </c>
      <c r="I2282" s="5">
        <f t="shared" si="195"/>
        <v>4.1666666666666664E-2</v>
      </c>
      <c r="M2282" s="9">
        <v>13</v>
      </c>
      <c r="N2282" s="11">
        <f t="shared" si="201"/>
        <v>1</v>
      </c>
      <c r="O2282" s="3">
        <v>0</v>
      </c>
      <c r="P2282" s="11">
        <f t="shared" si="198"/>
        <v>0</v>
      </c>
      <c r="Q2282" s="11">
        <f t="shared" si="197"/>
        <v>12</v>
      </c>
      <c r="R2282" s="11">
        <f t="shared" si="202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199"/>
        <v>155</v>
      </c>
      <c r="F2283" s="4">
        <f t="shared" si="200"/>
        <v>2</v>
      </c>
      <c r="G2283" s="4">
        <f t="shared" si="194"/>
        <v>5</v>
      </c>
      <c r="H2283" s="4">
        <f t="shared" si="196"/>
        <v>1</v>
      </c>
      <c r="I2283" s="5">
        <f t="shared" si="195"/>
        <v>0.25</v>
      </c>
      <c r="M2283" s="9">
        <v>0</v>
      </c>
      <c r="N2283" s="11">
        <f t="shared" si="201"/>
        <v>0</v>
      </c>
      <c r="O2283" s="3">
        <v>0</v>
      </c>
      <c r="P2283" s="11">
        <f t="shared" si="198"/>
        <v>0</v>
      </c>
      <c r="Q2283" s="11">
        <f t="shared" si="197"/>
        <v>5</v>
      </c>
      <c r="R2283" s="11">
        <f t="shared" si="202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199"/>
        <v>95</v>
      </c>
      <c r="F2284" s="4">
        <f t="shared" si="200"/>
        <v>4</v>
      </c>
      <c r="G2284" s="4">
        <f t="shared" si="194"/>
        <v>4</v>
      </c>
      <c r="H2284" s="4">
        <f t="shared" si="196"/>
        <v>0</v>
      </c>
      <c r="I2284" s="5">
        <f t="shared" si="195"/>
        <v>0</v>
      </c>
      <c r="M2284" s="9">
        <v>4</v>
      </c>
      <c r="N2284" s="11">
        <f t="shared" si="201"/>
        <v>0</v>
      </c>
      <c r="O2284" s="3">
        <v>0</v>
      </c>
      <c r="P2284" s="11">
        <f t="shared" si="198"/>
        <v>0</v>
      </c>
      <c r="Q2284" s="11">
        <f t="shared" si="197"/>
        <v>0</v>
      </c>
      <c r="R2284" s="11">
        <f t="shared" si="202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199"/>
        <v>290</v>
      </c>
      <c r="F2285" s="4">
        <f t="shared" si="200"/>
        <v>8</v>
      </c>
      <c r="G2285" s="4">
        <f t="shared" si="194"/>
        <v>29</v>
      </c>
      <c r="H2285" s="4">
        <f t="shared" si="196"/>
        <v>1</v>
      </c>
      <c r="I2285" s="5">
        <f t="shared" si="195"/>
        <v>3.5714285714285712E-2</v>
      </c>
      <c r="M2285" s="9">
        <v>23</v>
      </c>
      <c r="N2285" s="11">
        <f t="shared" si="201"/>
        <v>4</v>
      </c>
      <c r="O2285" s="3">
        <v>2</v>
      </c>
      <c r="P2285" s="11">
        <f t="shared" si="198"/>
        <v>0</v>
      </c>
      <c r="Q2285" s="11">
        <f t="shared" si="197"/>
        <v>4</v>
      </c>
      <c r="R2285" s="11">
        <f t="shared" si="202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199"/>
        <v>212</v>
      </c>
      <c r="F2286" s="4">
        <f t="shared" si="200"/>
        <v>2</v>
      </c>
      <c r="G2286" s="4">
        <f t="shared" si="194"/>
        <v>25</v>
      </c>
      <c r="H2286" s="4">
        <f t="shared" si="196"/>
        <v>1</v>
      </c>
      <c r="I2286" s="5">
        <f t="shared" si="195"/>
        <v>4.1666666666666664E-2</v>
      </c>
      <c r="M2286" s="9">
        <v>17</v>
      </c>
      <c r="N2286" s="11">
        <f t="shared" si="201"/>
        <v>1</v>
      </c>
      <c r="O2286" s="3">
        <v>1</v>
      </c>
      <c r="P2286" s="11">
        <f t="shared" si="198"/>
        <v>0</v>
      </c>
      <c r="Q2286" s="11">
        <f t="shared" si="197"/>
        <v>7</v>
      </c>
      <c r="R2286" s="11">
        <f t="shared" si="202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199"/>
        <v>263</v>
      </c>
      <c r="F2287" s="4">
        <f t="shared" si="200"/>
        <v>4</v>
      </c>
      <c r="G2287" s="4">
        <f t="shared" si="194"/>
        <v>7</v>
      </c>
      <c r="H2287" s="4">
        <f t="shared" si="196"/>
        <v>0</v>
      </c>
      <c r="I2287" s="5">
        <f t="shared" si="195"/>
        <v>0</v>
      </c>
      <c r="M2287" s="9">
        <v>4</v>
      </c>
      <c r="N2287" s="11">
        <f t="shared" si="201"/>
        <v>0</v>
      </c>
      <c r="O2287" s="3">
        <v>1</v>
      </c>
      <c r="P2287" s="11">
        <f t="shared" si="198"/>
        <v>0</v>
      </c>
      <c r="Q2287" s="11">
        <f t="shared" si="197"/>
        <v>2</v>
      </c>
      <c r="R2287" s="11">
        <f t="shared" si="202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199"/>
        <v>1432</v>
      </c>
      <c r="F2288" s="4">
        <f t="shared" si="200"/>
        <v>12</v>
      </c>
      <c r="G2288" s="4">
        <f t="shared" si="194"/>
        <v>110</v>
      </c>
      <c r="H2288" s="4">
        <f t="shared" si="196"/>
        <v>1</v>
      </c>
      <c r="I2288" s="5">
        <f t="shared" si="195"/>
        <v>9.1743119266055051E-3</v>
      </c>
      <c r="M2288" s="9">
        <v>55</v>
      </c>
      <c r="N2288" s="11">
        <f t="shared" si="201"/>
        <v>1</v>
      </c>
      <c r="O2288" s="3">
        <v>11</v>
      </c>
      <c r="P2288" s="11">
        <f t="shared" si="198"/>
        <v>0</v>
      </c>
      <c r="Q2288" s="11">
        <f t="shared" si="197"/>
        <v>44</v>
      </c>
      <c r="R2288" s="11">
        <f t="shared" si="202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199"/>
        <v>21</v>
      </c>
      <c r="F2289" s="4">
        <f t="shared" si="200"/>
        <v>1</v>
      </c>
      <c r="G2289" s="4">
        <f t="shared" si="194"/>
        <v>0</v>
      </c>
      <c r="H2289" s="4">
        <f t="shared" si="196"/>
        <v>0</v>
      </c>
      <c r="I2289" s="5">
        <f t="shared" si="195"/>
        <v>0</v>
      </c>
      <c r="M2289" s="9">
        <v>0</v>
      </c>
      <c r="N2289" s="11">
        <f t="shared" si="201"/>
        <v>0</v>
      </c>
      <c r="O2289" s="3">
        <v>0</v>
      </c>
      <c r="P2289" s="11">
        <f t="shared" si="198"/>
        <v>0</v>
      </c>
      <c r="Q2289" s="11">
        <f t="shared" si="197"/>
        <v>0</v>
      </c>
      <c r="R2289" s="11">
        <f t="shared" si="202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199"/>
        <v>161</v>
      </c>
      <c r="F2290" s="4">
        <f t="shared" si="200"/>
        <v>0</v>
      </c>
      <c r="G2290" s="4">
        <f t="shared" si="194"/>
        <v>7</v>
      </c>
      <c r="H2290" s="4">
        <f t="shared" si="196"/>
        <v>0</v>
      </c>
      <c r="I2290" s="5">
        <f t="shared" si="195"/>
        <v>0</v>
      </c>
      <c r="M2290" s="9">
        <v>3</v>
      </c>
      <c r="N2290" s="11">
        <f t="shared" si="201"/>
        <v>0</v>
      </c>
      <c r="O2290" s="3">
        <v>0</v>
      </c>
      <c r="P2290" s="11">
        <f t="shared" si="198"/>
        <v>0</v>
      </c>
      <c r="Q2290" s="11">
        <f t="shared" si="197"/>
        <v>4</v>
      </c>
      <c r="R2290" s="11">
        <f t="shared" si="202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199"/>
        <v>260</v>
      </c>
      <c r="F2291" s="4">
        <f t="shared" si="200"/>
        <v>2</v>
      </c>
      <c r="G2291" s="4">
        <f t="shared" si="194"/>
        <v>4</v>
      </c>
      <c r="H2291" s="4">
        <f t="shared" si="196"/>
        <v>0</v>
      </c>
      <c r="I2291" s="5">
        <f t="shared" si="195"/>
        <v>0</v>
      </c>
      <c r="M2291" s="9">
        <v>3</v>
      </c>
      <c r="N2291" s="11">
        <f t="shared" si="201"/>
        <v>2</v>
      </c>
      <c r="O2291" s="3">
        <v>0</v>
      </c>
      <c r="P2291" s="11">
        <f t="shared" si="198"/>
        <v>0</v>
      </c>
      <c r="Q2291" s="11">
        <f t="shared" si="197"/>
        <v>1</v>
      </c>
      <c r="R2291" s="11">
        <f t="shared" si="202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199"/>
        <v>254</v>
      </c>
      <c r="F2292" s="4">
        <f t="shared" si="200"/>
        <v>3</v>
      </c>
      <c r="G2292" s="4">
        <f t="shared" si="194"/>
        <v>26</v>
      </c>
      <c r="H2292" s="4">
        <f t="shared" si="196"/>
        <v>0</v>
      </c>
      <c r="I2292" s="5">
        <f t="shared" si="195"/>
        <v>0</v>
      </c>
      <c r="M2292" s="9">
        <v>20</v>
      </c>
      <c r="N2292" s="11">
        <f t="shared" si="201"/>
        <v>11</v>
      </c>
      <c r="O2292" s="3">
        <v>2</v>
      </c>
      <c r="P2292" s="11">
        <f t="shared" si="198"/>
        <v>0</v>
      </c>
      <c r="Q2292" s="11">
        <f t="shared" si="197"/>
        <v>4</v>
      </c>
      <c r="R2292" s="11">
        <f t="shared" si="202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199"/>
        <v>137</v>
      </c>
      <c r="F2293" s="4">
        <f t="shared" si="200"/>
        <v>0</v>
      </c>
      <c r="G2293" s="4">
        <f t="shared" si="194"/>
        <v>12</v>
      </c>
      <c r="H2293" s="4">
        <f t="shared" si="196"/>
        <v>0</v>
      </c>
      <c r="I2293" s="5">
        <f t="shared" si="195"/>
        <v>0</v>
      </c>
      <c r="M2293" s="9">
        <v>4</v>
      </c>
      <c r="N2293" s="11">
        <f t="shared" si="201"/>
        <v>1</v>
      </c>
      <c r="O2293" s="3">
        <v>1</v>
      </c>
      <c r="P2293" s="11">
        <f t="shared" si="198"/>
        <v>0</v>
      </c>
      <c r="Q2293" s="11">
        <f t="shared" si="197"/>
        <v>7</v>
      </c>
      <c r="R2293" s="11">
        <f t="shared" si="202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199"/>
        <v>201</v>
      </c>
      <c r="F2294" s="4">
        <f t="shared" si="200"/>
        <v>1</v>
      </c>
      <c r="G2294" s="4">
        <f t="shared" si="194"/>
        <v>2</v>
      </c>
      <c r="H2294" s="4">
        <f t="shared" si="196"/>
        <v>0</v>
      </c>
      <c r="I2294" s="5">
        <f t="shared" si="195"/>
        <v>0</v>
      </c>
      <c r="M2294" s="9">
        <v>1</v>
      </c>
      <c r="N2294" s="11">
        <f t="shared" si="201"/>
        <v>0</v>
      </c>
      <c r="O2294" s="3">
        <v>0</v>
      </c>
      <c r="P2294" s="11">
        <f t="shared" si="198"/>
        <v>0</v>
      </c>
      <c r="Q2294" s="11">
        <f t="shared" si="197"/>
        <v>1</v>
      </c>
      <c r="R2294" s="11">
        <f t="shared" si="202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199"/>
        <v>182</v>
      </c>
      <c r="F2295" s="4">
        <f t="shared" si="200"/>
        <v>1</v>
      </c>
      <c r="G2295" s="4">
        <f t="shared" si="194"/>
        <v>8</v>
      </c>
      <c r="H2295" s="4">
        <f t="shared" si="196"/>
        <v>0</v>
      </c>
      <c r="I2295" s="5">
        <f t="shared" si="195"/>
        <v>0</v>
      </c>
      <c r="M2295" s="9">
        <v>2</v>
      </c>
      <c r="N2295" s="11">
        <f t="shared" si="201"/>
        <v>0</v>
      </c>
      <c r="O2295" s="3">
        <v>0</v>
      </c>
      <c r="P2295" s="11">
        <f t="shared" si="198"/>
        <v>0</v>
      </c>
      <c r="Q2295" s="11">
        <f t="shared" si="197"/>
        <v>6</v>
      </c>
      <c r="R2295" s="11">
        <f t="shared" si="202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199"/>
        <v>118</v>
      </c>
      <c r="F2296" s="4">
        <f t="shared" si="200"/>
        <v>1</v>
      </c>
      <c r="G2296" s="4">
        <f t="shared" si="194"/>
        <v>2</v>
      </c>
      <c r="H2296" s="4">
        <f t="shared" si="196"/>
        <v>0</v>
      </c>
      <c r="I2296" s="5">
        <f t="shared" si="195"/>
        <v>0</v>
      </c>
      <c r="M2296" s="9">
        <v>1</v>
      </c>
      <c r="N2296" s="11">
        <f t="shared" si="201"/>
        <v>0</v>
      </c>
      <c r="O2296" s="3">
        <v>0</v>
      </c>
      <c r="P2296" s="11">
        <f t="shared" si="198"/>
        <v>0</v>
      </c>
      <c r="Q2296" s="11">
        <f t="shared" si="197"/>
        <v>1</v>
      </c>
      <c r="R2296" s="11">
        <f t="shared" si="202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199"/>
        <v>114</v>
      </c>
      <c r="F2297" s="4">
        <f t="shared" si="200"/>
        <v>0</v>
      </c>
      <c r="G2297" s="4">
        <f t="shared" si="194"/>
        <v>4</v>
      </c>
      <c r="H2297" s="4">
        <f t="shared" si="196"/>
        <v>0</v>
      </c>
      <c r="I2297" s="5">
        <f t="shared" si="195"/>
        <v>0</v>
      </c>
      <c r="M2297" s="9">
        <v>3</v>
      </c>
      <c r="N2297" s="11">
        <f t="shared" si="201"/>
        <v>0</v>
      </c>
      <c r="O2297" s="3">
        <v>0</v>
      </c>
      <c r="P2297" s="11">
        <f t="shared" si="198"/>
        <v>0</v>
      </c>
      <c r="Q2297" s="11">
        <f t="shared" si="197"/>
        <v>1</v>
      </c>
      <c r="R2297" s="11">
        <f t="shared" si="202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199"/>
        <v>108</v>
      </c>
      <c r="F2298" s="4">
        <f t="shared" si="200"/>
        <v>0</v>
      </c>
      <c r="G2298" s="4">
        <f t="shared" ref="G2298:G2361" si="203">C2298</f>
        <v>4</v>
      </c>
      <c r="H2298" s="4">
        <f t="shared" si="196"/>
        <v>0</v>
      </c>
      <c r="I2298" s="5">
        <f t="shared" si="195"/>
        <v>0</v>
      </c>
      <c r="M2298" s="9">
        <v>2</v>
      </c>
      <c r="N2298" s="11">
        <f t="shared" si="201"/>
        <v>0</v>
      </c>
      <c r="O2298" s="3">
        <v>0</v>
      </c>
      <c r="P2298" s="11">
        <f t="shared" si="198"/>
        <v>0</v>
      </c>
      <c r="Q2298" s="11">
        <f t="shared" si="197"/>
        <v>2</v>
      </c>
      <c r="R2298" s="11">
        <f t="shared" si="202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199"/>
        <v>141</v>
      </c>
      <c r="F2299" s="4">
        <f t="shared" si="200"/>
        <v>1</v>
      </c>
      <c r="G2299" s="4">
        <f t="shared" si="203"/>
        <v>6</v>
      </c>
      <c r="H2299" s="4">
        <f t="shared" si="196"/>
        <v>0</v>
      </c>
      <c r="I2299" s="5">
        <f t="shared" si="195"/>
        <v>0</v>
      </c>
      <c r="M2299" s="9">
        <v>2</v>
      </c>
      <c r="N2299" s="11">
        <f t="shared" si="201"/>
        <v>0</v>
      </c>
      <c r="O2299" s="3">
        <v>0</v>
      </c>
      <c r="P2299" s="11">
        <f t="shared" si="198"/>
        <v>0</v>
      </c>
      <c r="Q2299" s="11">
        <f t="shared" si="197"/>
        <v>4</v>
      </c>
      <c r="R2299" s="11">
        <f t="shared" si="202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199"/>
        <v>230</v>
      </c>
      <c r="F2300" s="4">
        <f t="shared" si="200"/>
        <v>0</v>
      </c>
      <c r="G2300" s="4">
        <f t="shared" si="203"/>
        <v>16</v>
      </c>
      <c r="H2300" s="4">
        <f t="shared" si="196"/>
        <v>0</v>
      </c>
      <c r="I2300" s="5">
        <f t="shared" si="195"/>
        <v>0</v>
      </c>
      <c r="M2300" s="9">
        <v>11</v>
      </c>
      <c r="N2300" s="11">
        <f t="shared" si="201"/>
        <v>2</v>
      </c>
      <c r="O2300" s="3">
        <v>1</v>
      </c>
      <c r="P2300" s="11">
        <f t="shared" si="198"/>
        <v>0</v>
      </c>
      <c r="Q2300" s="11">
        <f t="shared" si="197"/>
        <v>4</v>
      </c>
      <c r="R2300" s="11">
        <f t="shared" si="202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199"/>
        <v>31</v>
      </c>
      <c r="F2301" s="4">
        <f t="shared" si="200"/>
        <v>0</v>
      </c>
      <c r="G2301" s="4">
        <f t="shared" si="203"/>
        <v>2</v>
      </c>
      <c r="H2301" s="4">
        <f t="shared" si="196"/>
        <v>0</v>
      </c>
      <c r="I2301" s="5">
        <f t="shared" si="195"/>
        <v>0</v>
      </c>
      <c r="M2301" s="9">
        <v>2</v>
      </c>
      <c r="N2301" s="11">
        <f t="shared" si="201"/>
        <v>0</v>
      </c>
      <c r="O2301" s="3">
        <v>0</v>
      </c>
      <c r="P2301" s="11">
        <f t="shared" si="198"/>
        <v>0</v>
      </c>
      <c r="Q2301" s="11">
        <f t="shared" si="197"/>
        <v>0</v>
      </c>
      <c r="R2301" s="11">
        <f t="shared" si="202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199"/>
        <v>2711</v>
      </c>
      <c r="F2302" s="4">
        <f t="shared" si="200"/>
        <v>52</v>
      </c>
      <c r="G2302" s="4">
        <f t="shared" si="203"/>
        <v>182</v>
      </c>
      <c r="H2302" s="4">
        <f t="shared" si="196"/>
        <v>3</v>
      </c>
      <c r="I2302" s="5">
        <f t="shared" si="195"/>
        <v>1.6759776536312849E-2</v>
      </c>
      <c r="M2302" s="9">
        <v>129</v>
      </c>
      <c r="N2302" s="11">
        <f t="shared" si="201"/>
        <v>-7</v>
      </c>
      <c r="O2302" s="3">
        <v>4</v>
      </c>
      <c r="P2302" s="11">
        <f t="shared" si="198"/>
        <v>0</v>
      </c>
      <c r="Q2302" s="11">
        <f t="shared" si="197"/>
        <v>49</v>
      </c>
      <c r="R2302" s="11">
        <f t="shared" si="202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199"/>
        <v>464</v>
      </c>
      <c r="F2303" s="4">
        <f t="shared" si="200"/>
        <v>0</v>
      </c>
      <c r="G2303" s="4">
        <f t="shared" si="203"/>
        <v>4</v>
      </c>
      <c r="H2303" s="4">
        <f t="shared" si="196"/>
        <v>0</v>
      </c>
      <c r="I2303" s="5">
        <f t="shared" si="195"/>
        <v>0</v>
      </c>
      <c r="M2303" s="9">
        <v>0</v>
      </c>
      <c r="N2303" s="11">
        <f t="shared" si="201"/>
        <v>0</v>
      </c>
      <c r="O2303" s="3">
        <v>0</v>
      </c>
      <c r="P2303" s="11">
        <f t="shared" si="198"/>
        <v>0</v>
      </c>
      <c r="Q2303" s="11">
        <f t="shared" si="197"/>
        <v>4</v>
      </c>
      <c r="R2303" s="11">
        <f t="shared" si="202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199"/>
        <v>150</v>
      </c>
      <c r="F2304" s="4">
        <f t="shared" si="200"/>
        <v>0</v>
      </c>
      <c r="G2304" s="4">
        <f t="shared" si="203"/>
        <v>12</v>
      </c>
      <c r="H2304" s="4">
        <f t="shared" si="196"/>
        <v>0</v>
      </c>
      <c r="I2304" s="5">
        <f t="shared" si="195"/>
        <v>0</v>
      </c>
      <c r="M2304" s="9">
        <v>1</v>
      </c>
      <c r="N2304" s="11">
        <f t="shared" si="201"/>
        <v>0</v>
      </c>
      <c r="O2304" s="3">
        <v>0</v>
      </c>
      <c r="P2304" s="11">
        <f t="shared" si="198"/>
        <v>0</v>
      </c>
      <c r="Q2304" s="11">
        <f t="shared" si="197"/>
        <v>11</v>
      </c>
      <c r="R2304" s="11">
        <f t="shared" si="202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199"/>
        <v>331</v>
      </c>
      <c r="F2305" s="4">
        <f t="shared" si="200"/>
        <v>0</v>
      </c>
      <c r="G2305" s="4">
        <f t="shared" si="203"/>
        <v>15</v>
      </c>
      <c r="H2305" s="4">
        <f t="shared" si="196"/>
        <v>0</v>
      </c>
      <c r="I2305" s="5">
        <f t="shared" si="195"/>
        <v>0</v>
      </c>
      <c r="M2305" s="9">
        <v>10</v>
      </c>
      <c r="N2305" s="11">
        <f t="shared" si="201"/>
        <v>1</v>
      </c>
      <c r="O2305" s="3">
        <v>0</v>
      </c>
      <c r="P2305" s="11">
        <f t="shared" si="198"/>
        <v>0</v>
      </c>
      <c r="Q2305" s="11">
        <f t="shared" si="197"/>
        <v>5</v>
      </c>
      <c r="R2305" s="11">
        <f t="shared" si="202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199"/>
        <v>35</v>
      </c>
      <c r="F2306" s="4">
        <f t="shared" si="200"/>
        <v>0</v>
      </c>
      <c r="G2306" s="4">
        <f t="shared" si="203"/>
        <v>2</v>
      </c>
      <c r="H2306" s="4">
        <f t="shared" si="196"/>
        <v>0</v>
      </c>
      <c r="I2306" s="5">
        <f t="shared" si="195"/>
        <v>0</v>
      </c>
      <c r="M2306" s="9">
        <v>2</v>
      </c>
      <c r="N2306" s="11">
        <f t="shared" si="201"/>
        <v>0</v>
      </c>
      <c r="O2306" s="3">
        <v>0</v>
      </c>
      <c r="P2306" s="11">
        <f t="shared" si="198"/>
        <v>0</v>
      </c>
      <c r="Q2306" s="11">
        <f t="shared" si="197"/>
        <v>0</v>
      </c>
      <c r="R2306" s="11">
        <f t="shared" si="202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199"/>
        <v>112</v>
      </c>
      <c r="F2307" s="4">
        <f t="shared" si="200"/>
        <v>2</v>
      </c>
      <c r="G2307" s="4">
        <f t="shared" si="203"/>
        <v>9</v>
      </c>
      <c r="H2307" s="4">
        <f t="shared" si="196"/>
        <v>0</v>
      </c>
      <c r="I2307" s="5">
        <f t="shared" ref="I2307:I2370" si="204">IFERROR((G2307-SUMIFS(G:G,A:A,A2307-1,B:B,B2307))/SUMIFS(G:G,A:A,A2307-1,B:B,B2307),0)</f>
        <v>0</v>
      </c>
      <c r="M2307" s="9">
        <v>3</v>
      </c>
      <c r="N2307" s="11">
        <f t="shared" si="201"/>
        <v>0</v>
      </c>
      <c r="O2307" s="3">
        <v>0</v>
      </c>
      <c r="P2307" s="11">
        <f t="shared" si="198"/>
        <v>0</v>
      </c>
      <c r="Q2307" s="11">
        <f t="shared" si="197"/>
        <v>6</v>
      </c>
      <c r="R2307" s="11">
        <f t="shared" si="202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199"/>
        <v>295</v>
      </c>
      <c r="F2308" s="4">
        <f t="shared" si="200"/>
        <v>6</v>
      </c>
      <c r="G2308" s="4">
        <f t="shared" si="203"/>
        <v>19</v>
      </c>
      <c r="H2308" s="4">
        <f t="shared" si="196"/>
        <v>1</v>
      </c>
      <c r="I2308" s="5">
        <f t="shared" si="204"/>
        <v>5.5555555555555552E-2</v>
      </c>
      <c r="M2308" s="9">
        <v>15</v>
      </c>
      <c r="N2308" s="11">
        <f t="shared" si="201"/>
        <v>0</v>
      </c>
      <c r="O2308" s="3">
        <v>0</v>
      </c>
      <c r="P2308" s="11">
        <f t="shared" si="198"/>
        <v>0</v>
      </c>
      <c r="Q2308" s="11">
        <f t="shared" si="197"/>
        <v>4</v>
      </c>
      <c r="R2308" s="11">
        <f t="shared" si="202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199"/>
        <v>436</v>
      </c>
      <c r="F2309" s="4">
        <f t="shared" si="200"/>
        <v>3</v>
      </c>
      <c r="G2309" s="4">
        <f t="shared" si="203"/>
        <v>30</v>
      </c>
      <c r="H2309" s="4">
        <f t="shared" ref="H2309:H2372" si="205">G2309-SUMIFS(G:G,A:A,A2309-1,B:B,B2309)</f>
        <v>1</v>
      </c>
      <c r="I2309" s="5">
        <f t="shared" si="204"/>
        <v>3.4482758620689655E-2</v>
      </c>
      <c r="M2309" s="9">
        <v>8</v>
      </c>
      <c r="N2309" s="11">
        <f t="shared" si="201"/>
        <v>0</v>
      </c>
      <c r="O2309" s="3">
        <v>3</v>
      </c>
      <c r="P2309" s="11">
        <f t="shared" si="198"/>
        <v>0</v>
      </c>
      <c r="Q2309" s="11">
        <f t="shared" si="197"/>
        <v>19</v>
      </c>
      <c r="R2309" s="11">
        <f t="shared" si="202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199"/>
        <v>811</v>
      </c>
      <c r="F2310" s="4">
        <f t="shared" si="200"/>
        <v>1</v>
      </c>
      <c r="G2310" s="4">
        <f t="shared" si="203"/>
        <v>73</v>
      </c>
      <c r="H2310" s="4">
        <f t="shared" si="205"/>
        <v>-2</v>
      </c>
      <c r="I2310" s="5">
        <f t="shared" si="204"/>
        <v>-2.6666666666666668E-2</v>
      </c>
      <c r="M2310" s="9">
        <v>28</v>
      </c>
      <c r="N2310" s="11">
        <f t="shared" si="201"/>
        <v>6</v>
      </c>
      <c r="O2310" s="3">
        <v>0</v>
      </c>
      <c r="P2310" s="11">
        <f t="shared" si="198"/>
        <v>0</v>
      </c>
      <c r="Q2310" s="11">
        <f t="shared" si="197"/>
        <v>45</v>
      </c>
      <c r="R2310" s="11">
        <f t="shared" si="202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199"/>
        <v>169</v>
      </c>
      <c r="F2311" s="4">
        <f t="shared" si="200"/>
        <v>2</v>
      </c>
      <c r="G2311" s="4">
        <f t="shared" si="203"/>
        <v>27</v>
      </c>
      <c r="H2311" s="4">
        <f t="shared" si="205"/>
        <v>0</v>
      </c>
      <c r="I2311" s="5">
        <f t="shared" si="204"/>
        <v>0</v>
      </c>
      <c r="M2311" s="9">
        <v>15</v>
      </c>
      <c r="N2311" s="11">
        <f t="shared" si="201"/>
        <v>0</v>
      </c>
      <c r="O2311" s="3">
        <v>1</v>
      </c>
      <c r="P2311" s="11">
        <f t="shared" si="198"/>
        <v>0</v>
      </c>
      <c r="Q2311" s="11">
        <f t="shared" si="197"/>
        <v>11</v>
      </c>
      <c r="R2311" s="11">
        <f t="shared" si="202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199"/>
        <v>211</v>
      </c>
      <c r="F2312" s="4">
        <f t="shared" si="200"/>
        <v>4</v>
      </c>
      <c r="G2312" s="4">
        <f t="shared" si="203"/>
        <v>12</v>
      </c>
      <c r="H2312" s="4">
        <f t="shared" si="205"/>
        <v>3</v>
      </c>
      <c r="I2312" s="5">
        <f t="shared" si="204"/>
        <v>0.33333333333333331</v>
      </c>
      <c r="M2312" s="9">
        <v>4</v>
      </c>
      <c r="N2312" s="11">
        <f t="shared" si="201"/>
        <v>0</v>
      </c>
      <c r="O2312" s="3">
        <v>1</v>
      </c>
      <c r="P2312" s="11">
        <f t="shared" si="198"/>
        <v>0</v>
      </c>
      <c r="Q2312" s="11">
        <f t="shared" si="197"/>
        <v>7</v>
      </c>
      <c r="R2312" s="11">
        <f t="shared" si="202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199"/>
        <v>666</v>
      </c>
      <c r="F2313" s="4">
        <f t="shared" si="200"/>
        <v>1</v>
      </c>
      <c r="G2313" s="4">
        <f t="shared" si="203"/>
        <v>33</v>
      </c>
      <c r="H2313" s="4">
        <f t="shared" si="205"/>
        <v>0</v>
      </c>
      <c r="I2313" s="5">
        <f t="shared" si="204"/>
        <v>0</v>
      </c>
      <c r="M2313" s="9">
        <v>24</v>
      </c>
      <c r="N2313" s="11">
        <f t="shared" si="201"/>
        <v>2</v>
      </c>
      <c r="O2313" s="3">
        <v>0</v>
      </c>
      <c r="P2313" s="11">
        <f t="shared" si="198"/>
        <v>0</v>
      </c>
      <c r="Q2313" s="11">
        <f t="shared" si="197"/>
        <v>9</v>
      </c>
      <c r="R2313" s="11">
        <f t="shared" si="202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199"/>
        <v>370</v>
      </c>
      <c r="F2314" s="4">
        <f t="shared" si="200"/>
        <v>4</v>
      </c>
      <c r="G2314" s="4">
        <f t="shared" si="203"/>
        <v>6</v>
      </c>
      <c r="H2314" s="4">
        <f t="shared" si="205"/>
        <v>1</v>
      </c>
      <c r="I2314" s="5">
        <f t="shared" si="204"/>
        <v>0.2</v>
      </c>
      <c r="M2314" s="9">
        <v>4</v>
      </c>
      <c r="N2314" s="11">
        <f t="shared" si="201"/>
        <v>0</v>
      </c>
      <c r="O2314" s="3">
        <v>0</v>
      </c>
      <c r="P2314" s="11">
        <f t="shared" si="198"/>
        <v>0</v>
      </c>
      <c r="Q2314" s="11">
        <f t="shared" si="197"/>
        <v>2</v>
      </c>
      <c r="R2314" s="11">
        <f t="shared" si="202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199"/>
        <v>129</v>
      </c>
      <c r="F2315" s="4">
        <f t="shared" si="200"/>
        <v>1</v>
      </c>
      <c r="G2315" s="4">
        <f t="shared" si="203"/>
        <v>9</v>
      </c>
      <c r="H2315" s="4">
        <f t="shared" si="205"/>
        <v>0</v>
      </c>
      <c r="I2315" s="5">
        <f t="shared" si="204"/>
        <v>0</v>
      </c>
      <c r="M2315" s="9">
        <v>5</v>
      </c>
      <c r="N2315" s="11">
        <f t="shared" si="201"/>
        <v>0</v>
      </c>
      <c r="O2315" s="3">
        <v>0</v>
      </c>
      <c r="P2315" s="11">
        <f t="shared" si="198"/>
        <v>0</v>
      </c>
      <c r="Q2315" s="11">
        <f t="shared" si="197"/>
        <v>4</v>
      </c>
      <c r="R2315" s="11">
        <f t="shared" si="202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199"/>
        <v>82</v>
      </c>
      <c r="F2316" s="4">
        <f t="shared" si="200"/>
        <v>1</v>
      </c>
      <c r="G2316" s="4">
        <f t="shared" si="203"/>
        <v>3</v>
      </c>
      <c r="H2316" s="4">
        <f t="shared" si="205"/>
        <v>0</v>
      </c>
      <c r="I2316" s="5">
        <f t="shared" si="204"/>
        <v>0</v>
      </c>
      <c r="M2316" s="9">
        <v>2</v>
      </c>
      <c r="N2316" s="11">
        <f t="shared" si="201"/>
        <v>0</v>
      </c>
      <c r="O2316" s="3">
        <v>0</v>
      </c>
      <c r="P2316" s="11">
        <f t="shared" si="198"/>
        <v>0</v>
      </c>
      <c r="Q2316" s="11">
        <f t="shared" si="197"/>
        <v>1</v>
      </c>
      <c r="R2316" s="11">
        <f t="shared" si="202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199"/>
        <v>235</v>
      </c>
      <c r="F2317" s="4">
        <f t="shared" si="200"/>
        <v>1</v>
      </c>
      <c r="G2317" s="4">
        <f t="shared" si="203"/>
        <v>9</v>
      </c>
      <c r="H2317" s="4">
        <f t="shared" si="205"/>
        <v>0</v>
      </c>
      <c r="I2317" s="5">
        <f t="shared" si="204"/>
        <v>0</v>
      </c>
      <c r="M2317" s="9">
        <v>6</v>
      </c>
      <c r="N2317" s="11">
        <f t="shared" si="201"/>
        <v>0</v>
      </c>
      <c r="O2317" s="3">
        <v>1</v>
      </c>
      <c r="P2317" s="11">
        <f t="shared" si="198"/>
        <v>1</v>
      </c>
      <c r="Q2317" s="11">
        <f t="shared" si="197"/>
        <v>2</v>
      </c>
      <c r="R2317" s="11">
        <f t="shared" si="202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199"/>
        <v>1406</v>
      </c>
      <c r="F2318" s="4">
        <f t="shared" si="200"/>
        <v>7</v>
      </c>
      <c r="G2318" s="4">
        <f t="shared" si="203"/>
        <v>102</v>
      </c>
      <c r="H2318" s="4">
        <f t="shared" si="205"/>
        <v>0</v>
      </c>
      <c r="I2318" s="5">
        <f t="shared" si="204"/>
        <v>0</v>
      </c>
      <c r="M2318" s="9">
        <v>36</v>
      </c>
      <c r="N2318" s="11">
        <f t="shared" si="201"/>
        <v>9</v>
      </c>
      <c r="O2318" s="3">
        <v>2</v>
      </c>
      <c r="P2318" s="11">
        <f t="shared" si="198"/>
        <v>0</v>
      </c>
      <c r="Q2318" s="11">
        <f t="shared" si="197"/>
        <v>64</v>
      </c>
      <c r="R2318" s="11">
        <f t="shared" si="202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199"/>
        <v>40</v>
      </c>
      <c r="F2319" s="4">
        <f t="shared" si="200"/>
        <v>1</v>
      </c>
      <c r="G2319" s="4">
        <f t="shared" si="203"/>
        <v>1</v>
      </c>
      <c r="H2319" s="4">
        <f t="shared" si="205"/>
        <v>0</v>
      </c>
      <c r="I2319" s="5">
        <f t="shared" si="204"/>
        <v>0</v>
      </c>
      <c r="M2319" s="9">
        <v>0</v>
      </c>
      <c r="N2319" s="11">
        <f t="shared" si="201"/>
        <v>0</v>
      </c>
      <c r="O2319" s="3">
        <v>0</v>
      </c>
      <c r="P2319" s="11">
        <f t="shared" si="198"/>
        <v>0</v>
      </c>
      <c r="Q2319" s="11">
        <f t="shared" si="197"/>
        <v>1</v>
      </c>
      <c r="R2319" s="11">
        <f t="shared" si="202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199"/>
        <v>108</v>
      </c>
      <c r="F2320" s="4">
        <f t="shared" si="200"/>
        <v>4</v>
      </c>
      <c r="G2320" s="4">
        <f t="shared" si="203"/>
        <v>5</v>
      </c>
      <c r="H2320" s="4">
        <f t="shared" si="205"/>
        <v>0</v>
      </c>
      <c r="I2320" s="5">
        <f t="shared" si="204"/>
        <v>0</v>
      </c>
      <c r="M2320" s="9">
        <v>5</v>
      </c>
      <c r="N2320" s="11">
        <f t="shared" si="201"/>
        <v>1</v>
      </c>
      <c r="O2320" s="3">
        <v>0</v>
      </c>
      <c r="P2320" s="11">
        <f t="shared" si="198"/>
        <v>0</v>
      </c>
      <c r="Q2320" s="11">
        <f t="shared" ref="Q2320:Q2353" si="206">G2320-O2320-M2320</f>
        <v>0</v>
      </c>
      <c r="R2320" s="11">
        <f t="shared" si="202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199"/>
        <v>147</v>
      </c>
      <c r="F2321" s="4">
        <f t="shared" si="200"/>
        <v>0</v>
      </c>
      <c r="G2321" s="4">
        <f t="shared" si="203"/>
        <v>8</v>
      </c>
      <c r="H2321" s="4">
        <f t="shared" si="205"/>
        <v>0</v>
      </c>
      <c r="I2321" s="5">
        <f t="shared" si="204"/>
        <v>0</v>
      </c>
      <c r="M2321" s="9">
        <v>3</v>
      </c>
      <c r="N2321" s="11">
        <f t="shared" si="201"/>
        <v>1</v>
      </c>
      <c r="O2321" s="3">
        <v>1</v>
      </c>
      <c r="P2321" s="11">
        <f t="shared" si="198"/>
        <v>0</v>
      </c>
      <c r="Q2321" s="11">
        <f t="shared" si="206"/>
        <v>4</v>
      </c>
      <c r="R2321" s="11">
        <f t="shared" si="202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199"/>
        <v>361</v>
      </c>
      <c r="F2322" s="4">
        <f t="shared" si="200"/>
        <v>3</v>
      </c>
      <c r="G2322" s="4">
        <f t="shared" si="203"/>
        <v>7</v>
      </c>
      <c r="H2322" s="4">
        <f t="shared" si="205"/>
        <v>0</v>
      </c>
      <c r="I2322" s="5">
        <f t="shared" si="204"/>
        <v>0</v>
      </c>
      <c r="M2322" s="9">
        <v>3</v>
      </c>
      <c r="N2322" s="11">
        <f t="shared" si="201"/>
        <v>0</v>
      </c>
      <c r="O2322" s="3">
        <v>0</v>
      </c>
      <c r="P2322" s="11">
        <f t="shared" si="198"/>
        <v>0</v>
      </c>
      <c r="Q2322" s="11">
        <f t="shared" si="206"/>
        <v>4</v>
      </c>
      <c r="R2322" s="11">
        <f t="shared" si="202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199"/>
        <v>44</v>
      </c>
      <c r="F2323" s="4">
        <f t="shared" si="200"/>
        <v>1</v>
      </c>
      <c r="G2323" s="4">
        <f t="shared" si="203"/>
        <v>6</v>
      </c>
      <c r="H2323" s="4">
        <f t="shared" si="205"/>
        <v>1</v>
      </c>
      <c r="I2323" s="5">
        <f t="shared" si="204"/>
        <v>0.2</v>
      </c>
      <c r="M2323" s="9">
        <v>3</v>
      </c>
      <c r="N2323" s="11">
        <f t="shared" si="201"/>
        <v>0</v>
      </c>
      <c r="O2323" s="3">
        <v>0</v>
      </c>
      <c r="P2323" s="11">
        <f t="shared" si="198"/>
        <v>0</v>
      </c>
      <c r="Q2323" s="11">
        <f t="shared" si="206"/>
        <v>3</v>
      </c>
      <c r="R2323" s="11">
        <f t="shared" si="202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199"/>
        <v>42</v>
      </c>
      <c r="F2324" s="4">
        <f t="shared" si="200"/>
        <v>0</v>
      </c>
      <c r="G2324" s="4">
        <f t="shared" si="203"/>
        <v>0</v>
      </c>
      <c r="H2324" s="4">
        <f t="shared" si="205"/>
        <v>0</v>
      </c>
      <c r="I2324" s="5">
        <f t="shared" si="204"/>
        <v>0</v>
      </c>
      <c r="M2324" s="9">
        <v>0</v>
      </c>
      <c r="N2324" s="11">
        <f t="shared" si="201"/>
        <v>0</v>
      </c>
      <c r="O2324" s="3">
        <v>0</v>
      </c>
      <c r="P2324" s="11">
        <f t="shared" si="198"/>
        <v>0</v>
      </c>
      <c r="Q2324" s="11">
        <f t="shared" si="206"/>
        <v>0</v>
      </c>
      <c r="R2324" s="11">
        <f t="shared" si="202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199"/>
        <v>50</v>
      </c>
      <c r="F2325" s="4">
        <f t="shared" si="200"/>
        <v>0</v>
      </c>
      <c r="G2325" s="4">
        <f t="shared" si="203"/>
        <v>5</v>
      </c>
      <c r="H2325" s="4">
        <f t="shared" si="205"/>
        <v>0</v>
      </c>
      <c r="I2325" s="5">
        <f t="shared" si="204"/>
        <v>0</v>
      </c>
      <c r="M2325" s="9">
        <v>4</v>
      </c>
      <c r="N2325" s="11">
        <f t="shared" si="201"/>
        <v>1</v>
      </c>
      <c r="O2325" s="3">
        <v>0</v>
      </c>
      <c r="P2325" s="11">
        <f t="shared" si="198"/>
        <v>0</v>
      </c>
      <c r="Q2325" s="11">
        <f t="shared" si="206"/>
        <v>1</v>
      </c>
      <c r="R2325" s="11">
        <f t="shared" si="202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199"/>
        <v>978</v>
      </c>
      <c r="F2326" s="4">
        <f t="shared" si="200"/>
        <v>7</v>
      </c>
      <c r="G2326" s="4">
        <f t="shared" si="203"/>
        <v>93</v>
      </c>
      <c r="H2326" s="4">
        <f t="shared" si="205"/>
        <v>0</v>
      </c>
      <c r="I2326" s="5">
        <f t="shared" si="204"/>
        <v>0</v>
      </c>
      <c r="M2326" s="9">
        <v>34</v>
      </c>
      <c r="N2326" s="11">
        <f t="shared" si="201"/>
        <v>2</v>
      </c>
      <c r="O2326" s="3">
        <v>2</v>
      </c>
      <c r="P2326" s="11">
        <f t="shared" si="198"/>
        <v>2</v>
      </c>
      <c r="Q2326" s="11">
        <f t="shared" si="206"/>
        <v>57</v>
      </c>
      <c r="R2326" s="11">
        <f t="shared" si="202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199"/>
        <v>219</v>
      </c>
      <c r="F2327" s="4">
        <f t="shared" si="200"/>
        <v>1</v>
      </c>
      <c r="G2327" s="4">
        <f t="shared" si="203"/>
        <v>0</v>
      </c>
      <c r="H2327" s="4">
        <f t="shared" si="205"/>
        <v>0</v>
      </c>
      <c r="I2327" s="5">
        <f t="shared" si="204"/>
        <v>0</v>
      </c>
      <c r="M2327" s="9">
        <v>0</v>
      </c>
      <c r="N2327" s="11">
        <f t="shared" si="201"/>
        <v>0</v>
      </c>
      <c r="O2327" s="3">
        <v>0</v>
      </c>
      <c r="P2327" s="11">
        <f t="shared" si="198"/>
        <v>0</v>
      </c>
      <c r="Q2327" s="11">
        <f t="shared" si="206"/>
        <v>0</v>
      </c>
      <c r="R2327" s="11">
        <f t="shared" si="202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199"/>
        <v>381</v>
      </c>
      <c r="F2328" s="4">
        <f t="shared" si="200"/>
        <v>20</v>
      </c>
      <c r="G2328" s="4">
        <f t="shared" si="203"/>
        <v>7</v>
      </c>
      <c r="H2328" s="4">
        <f t="shared" si="205"/>
        <v>1</v>
      </c>
      <c r="I2328" s="5">
        <f t="shared" si="204"/>
        <v>0.16666666666666666</v>
      </c>
      <c r="M2328" s="9">
        <v>6</v>
      </c>
      <c r="N2328" s="11">
        <f t="shared" si="201"/>
        <v>1</v>
      </c>
      <c r="O2328" s="3">
        <v>0</v>
      </c>
      <c r="P2328" s="11">
        <f t="shared" si="198"/>
        <v>0</v>
      </c>
      <c r="Q2328" s="11">
        <f t="shared" si="206"/>
        <v>1</v>
      </c>
      <c r="R2328" s="11">
        <f t="shared" si="202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199"/>
        <v>852</v>
      </c>
      <c r="F2329" s="4">
        <f t="shared" si="200"/>
        <v>8</v>
      </c>
      <c r="G2329" s="4">
        <f t="shared" si="203"/>
        <v>95</v>
      </c>
      <c r="H2329" s="4">
        <f t="shared" si="205"/>
        <v>1</v>
      </c>
      <c r="I2329" s="5">
        <f t="shared" si="204"/>
        <v>1.0638297872340425E-2</v>
      </c>
      <c r="M2329" s="9">
        <v>60</v>
      </c>
      <c r="N2329" s="11">
        <f t="shared" si="201"/>
        <v>3</v>
      </c>
      <c r="O2329" s="3">
        <v>0</v>
      </c>
      <c r="P2329" s="11">
        <f t="shared" si="198"/>
        <v>0</v>
      </c>
      <c r="Q2329" s="11">
        <f t="shared" si="206"/>
        <v>35</v>
      </c>
      <c r="R2329" s="11">
        <f t="shared" si="202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199"/>
        <v>2440</v>
      </c>
      <c r="F2330" s="4">
        <f t="shared" si="200"/>
        <v>10</v>
      </c>
      <c r="G2330" s="4">
        <f t="shared" si="203"/>
        <v>271</v>
      </c>
      <c r="H2330" s="4">
        <f t="shared" si="205"/>
        <v>2</v>
      </c>
      <c r="I2330" s="5">
        <f t="shared" si="204"/>
        <v>7.4349442379182153E-3</v>
      </c>
      <c r="M2330" s="9">
        <v>124</v>
      </c>
      <c r="N2330" s="11">
        <f t="shared" si="201"/>
        <v>17</v>
      </c>
      <c r="O2330" s="3">
        <v>6</v>
      </c>
      <c r="P2330" s="11">
        <f t="shared" si="198"/>
        <v>0</v>
      </c>
      <c r="Q2330" s="11">
        <f t="shared" si="206"/>
        <v>141</v>
      </c>
      <c r="R2330" s="11">
        <f t="shared" si="202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199"/>
        <v>126</v>
      </c>
      <c r="F2331" s="4">
        <f t="shared" si="200"/>
        <v>1</v>
      </c>
      <c r="G2331" s="4">
        <f t="shared" si="203"/>
        <v>11</v>
      </c>
      <c r="H2331" s="4">
        <f t="shared" si="205"/>
        <v>0</v>
      </c>
      <c r="I2331" s="5">
        <f t="shared" si="204"/>
        <v>0</v>
      </c>
      <c r="M2331" s="9">
        <v>5</v>
      </c>
      <c r="N2331" s="11">
        <f t="shared" si="201"/>
        <v>0</v>
      </c>
      <c r="O2331" s="3">
        <v>0</v>
      </c>
      <c r="P2331" s="11">
        <f t="shared" si="198"/>
        <v>0</v>
      </c>
      <c r="Q2331" s="11">
        <f t="shared" si="206"/>
        <v>6</v>
      </c>
      <c r="R2331" s="11">
        <f t="shared" si="202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199"/>
        <v>95</v>
      </c>
      <c r="F2332" s="4">
        <f t="shared" si="200"/>
        <v>1</v>
      </c>
      <c r="G2332" s="4">
        <f t="shared" si="203"/>
        <v>3</v>
      </c>
      <c r="H2332" s="4">
        <f t="shared" si="205"/>
        <v>0</v>
      </c>
      <c r="I2332" s="5">
        <f t="shared" si="204"/>
        <v>0</v>
      </c>
      <c r="M2332" s="9">
        <v>0</v>
      </c>
      <c r="N2332" s="11">
        <f t="shared" si="201"/>
        <v>0</v>
      </c>
      <c r="O2332" s="3">
        <v>0</v>
      </c>
      <c r="P2332" s="11">
        <f t="shared" ref="P2332:P2395" si="207">O2332-SUMIFS(O:O,B:B,B2332,A:A,A2332-1)</f>
        <v>0</v>
      </c>
      <c r="Q2332" s="11">
        <f t="shared" si="206"/>
        <v>3</v>
      </c>
      <c r="R2332" s="11">
        <f t="shared" si="202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199"/>
        <v>576</v>
      </c>
      <c r="F2333" s="4">
        <f t="shared" si="200"/>
        <v>13</v>
      </c>
      <c r="G2333" s="4">
        <f t="shared" si="203"/>
        <v>22</v>
      </c>
      <c r="H2333" s="4">
        <f t="shared" si="205"/>
        <v>0</v>
      </c>
      <c r="I2333" s="5">
        <f t="shared" si="204"/>
        <v>0</v>
      </c>
      <c r="M2333" s="9">
        <v>21</v>
      </c>
      <c r="N2333" s="11">
        <f t="shared" si="201"/>
        <v>0</v>
      </c>
      <c r="O2333" s="3">
        <v>0</v>
      </c>
      <c r="P2333" s="11">
        <f t="shared" si="207"/>
        <v>0</v>
      </c>
      <c r="Q2333" s="11">
        <f t="shared" si="206"/>
        <v>1</v>
      </c>
      <c r="R2333" s="11">
        <f t="shared" si="202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199"/>
        <v>8369</v>
      </c>
      <c r="F2334" s="4">
        <f t="shared" si="200"/>
        <v>92</v>
      </c>
      <c r="G2334" s="4">
        <f t="shared" si="203"/>
        <v>1492</v>
      </c>
      <c r="H2334" s="4">
        <f t="shared" si="205"/>
        <v>71</v>
      </c>
      <c r="I2334" s="5">
        <f t="shared" si="204"/>
        <v>4.9964813511611542E-2</v>
      </c>
      <c r="M2334" s="9">
        <v>414</v>
      </c>
      <c r="N2334" s="11">
        <f t="shared" si="201"/>
        <v>65</v>
      </c>
      <c r="O2334" s="3">
        <v>33</v>
      </c>
      <c r="P2334" s="11">
        <f t="shared" si="207"/>
        <v>2</v>
      </c>
      <c r="Q2334" s="11">
        <f t="shared" si="206"/>
        <v>1045</v>
      </c>
      <c r="R2334" s="11">
        <f t="shared" si="202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199"/>
        <v>209</v>
      </c>
      <c r="F2335" s="4">
        <f t="shared" si="200"/>
        <v>4</v>
      </c>
      <c r="G2335" s="4">
        <f t="shared" si="203"/>
        <v>11</v>
      </c>
      <c r="H2335" s="4">
        <f t="shared" si="205"/>
        <v>0</v>
      </c>
      <c r="I2335" s="5">
        <f t="shared" si="204"/>
        <v>0</v>
      </c>
      <c r="M2335" s="9">
        <v>1</v>
      </c>
      <c r="N2335" s="11">
        <f t="shared" si="201"/>
        <v>0</v>
      </c>
      <c r="O2335" s="3">
        <v>1</v>
      </c>
      <c r="P2335" s="11">
        <f t="shared" si="207"/>
        <v>0</v>
      </c>
      <c r="Q2335" s="11">
        <f t="shared" si="206"/>
        <v>9</v>
      </c>
      <c r="R2335" s="11">
        <f t="shared" si="202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199"/>
        <v>103</v>
      </c>
      <c r="F2336" s="4">
        <f t="shared" si="200"/>
        <v>0</v>
      </c>
      <c r="G2336" s="4">
        <f t="shared" si="203"/>
        <v>4</v>
      </c>
      <c r="H2336" s="4">
        <f t="shared" si="205"/>
        <v>0</v>
      </c>
      <c r="I2336" s="5">
        <f t="shared" si="204"/>
        <v>0</v>
      </c>
      <c r="M2336" s="9">
        <v>0</v>
      </c>
      <c r="N2336" s="11">
        <f t="shared" si="201"/>
        <v>0</v>
      </c>
      <c r="O2336" s="3">
        <v>0</v>
      </c>
      <c r="P2336" s="11">
        <f t="shared" si="207"/>
        <v>0</v>
      </c>
      <c r="Q2336" s="11">
        <f t="shared" si="206"/>
        <v>4</v>
      </c>
      <c r="R2336" s="11">
        <f t="shared" si="202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199"/>
        <v>464</v>
      </c>
      <c r="F2337" s="4">
        <f t="shared" si="200"/>
        <v>4</v>
      </c>
      <c r="G2337" s="4">
        <f t="shared" si="203"/>
        <v>45</v>
      </c>
      <c r="H2337" s="4">
        <f t="shared" si="205"/>
        <v>2</v>
      </c>
      <c r="I2337" s="5">
        <f t="shared" si="204"/>
        <v>4.6511627906976744E-2</v>
      </c>
      <c r="M2337" s="9">
        <v>31</v>
      </c>
      <c r="N2337" s="11">
        <f t="shared" si="201"/>
        <v>1</v>
      </c>
      <c r="O2337" s="3">
        <v>1</v>
      </c>
      <c r="P2337" s="11">
        <f t="shared" si="207"/>
        <v>0</v>
      </c>
      <c r="Q2337" s="11">
        <f t="shared" si="206"/>
        <v>13</v>
      </c>
      <c r="R2337" s="11">
        <f t="shared" si="202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199"/>
        <v>2296</v>
      </c>
      <c r="F2338" s="4">
        <f t="shared" si="200"/>
        <v>17</v>
      </c>
      <c r="G2338" s="4">
        <f t="shared" si="203"/>
        <v>491</v>
      </c>
      <c r="H2338" s="4">
        <f t="shared" si="205"/>
        <v>13</v>
      </c>
      <c r="I2338" s="5">
        <f t="shared" si="204"/>
        <v>2.7196652719665274E-2</v>
      </c>
      <c r="M2338" s="9">
        <v>165</v>
      </c>
      <c r="N2338" s="11">
        <f t="shared" si="201"/>
        <v>24</v>
      </c>
      <c r="O2338" s="3">
        <v>28</v>
      </c>
      <c r="P2338" s="11">
        <f t="shared" si="207"/>
        <v>1</v>
      </c>
      <c r="Q2338" s="11">
        <f t="shared" si="206"/>
        <v>298</v>
      </c>
      <c r="R2338" s="11">
        <f t="shared" si="202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199"/>
        <v>599</v>
      </c>
      <c r="F2339" s="4">
        <f t="shared" si="200"/>
        <v>4</v>
      </c>
      <c r="G2339" s="4">
        <f t="shared" si="203"/>
        <v>54</v>
      </c>
      <c r="H2339" s="4">
        <f t="shared" si="205"/>
        <v>1</v>
      </c>
      <c r="I2339" s="5">
        <f t="shared" si="204"/>
        <v>1.8867924528301886E-2</v>
      </c>
      <c r="M2339" s="9">
        <v>27</v>
      </c>
      <c r="N2339" s="11">
        <f t="shared" si="201"/>
        <v>2</v>
      </c>
      <c r="O2339" s="3">
        <v>0</v>
      </c>
      <c r="P2339" s="11">
        <f t="shared" si="207"/>
        <v>0</v>
      </c>
      <c r="Q2339" s="11">
        <f t="shared" si="206"/>
        <v>27</v>
      </c>
      <c r="R2339" s="11">
        <f t="shared" si="202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199"/>
        <v>113</v>
      </c>
      <c r="F2340" s="4">
        <f t="shared" si="200"/>
        <v>0</v>
      </c>
      <c r="G2340" s="4">
        <f t="shared" si="203"/>
        <v>19</v>
      </c>
      <c r="H2340" s="4">
        <f t="shared" si="205"/>
        <v>0</v>
      </c>
      <c r="I2340" s="5">
        <f t="shared" si="204"/>
        <v>0</v>
      </c>
      <c r="M2340" s="9">
        <v>1</v>
      </c>
      <c r="N2340" s="11">
        <f t="shared" si="201"/>
        <v>0</v>
      </c>
      <c r="O2340" s="3">
        <v>1</v>
      </c>
      <c r="P2340" s="11">
        <f t="shared" si="207"/>
        <v>0</v>
      </c>
      <c r="Q2340" s="11">
        <f t="shared" si="206"/>
        <v>17</v>
      </c>
      <c r="R2340" s="11">
        <f t="shared" si="202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208">SUM(C2341:D2341)</f>
        <v>59</v>
      </c>
      <c r="F2341" s="4">
        <f t="shared" si="200"/>
        <v>1</v>
      </c>
      <c r="G2341" s="4">
        <f t="shared" si="203"/>
        <v>1</v>
      </c>
      <c r="H2341" s="4">
        <f t="shared" si="205"/>
        <v>0</v>
      </c>
      <c r="I2341" s="5">
        <f t="shared" si="204"/>
        <v>0</v>
      </c>
      <c r="M2341" s="9">
        <v>1</v>
      </c>
      <c r="N2341" s="11">
        <f t="shared" si="201"/>
        <v>0</v>
      </c>
      <c r="O2341" s="3">
        <v>0</v>
      </c>
      <c r="P2341" s="11">
        <f t="shared" si="207"/>
        <v>0</v>
      </c>
      <c r="Q2341" s="11">
        <f t="shared" si="206"/>
        <v>0</v>
      </c>
      <c r="R2341" s="11">
        <f t="shared" si="202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08"/>
        <v>67</v>
      </c>
      <c r="F2342" s="4">
        <f t="shared" ref="F2342:F2405" si="209">E2342-SUMIFS(E:E,A:A,A2342-1,B:B,B2342)</f>
        <v>1</v>
      </c>
      <c r="G2342" s="4">
        <f t="shared" si="203"/>
        <v>3</v>
      </c>
      <c r="H2342" s="4">
        <f t="shared" si="205"/>
        <v>0</v>
      </c>
      <c r="I2342" s="5">
        <f t="shared" si="204"/>
        <v>0</v>
      </c>
      <c r="M2342" s="9">
        <v>2</v>
      </c>
      <c r="N2342" s="11">
        <f t="shared" ref="N2342:N2405" si="210">M2342-SUMIFS(M:M,B:B,B2342,A:A,A2342-1)</f>
        <v>0</v>
      </c>
      <c r="O2342" s="3">
        <v>0</v>
      </c>
      <c r="P2342" s="11">
        <f t="shared" si="207"/>
        <v>0</v>
      </c>
      <c r="Q2342" s="11">
        <f t="shared" si="206"/>
        <v>1</v>
      </c>
      <c r="R2342" s="11">
        <f t="shared" ref="R2342:R2405" si="211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08"/>
        <v>48</v>
      </c>
      <c r="F2343" s="4">
        <f t="shared" si="209"/>
        <v>2</v>
      </c>
      <c r="G2343" s="4">
        <f t="shared" si="203"/>
        <v>1</v>
      </c>
      <c r="H2343" s="4">
        <f t="shared" si="205"/>
        <v>0</v>
      </c>
      <c r="I2343" s="5">
        <f t="shared" si="204"/>
        <v>0</v>
      </c>
      <c r="M2343" s="9">
        <v>0</v>
      </c>
      <c r="N2343" s="11">
        <f t="shared" si="210"/>
        <v>-1</v>
      </c>
      <c r="O2343" s="3">
        <v>0</v>
      </c>
      <c r="P2343" s="11">
        <f t="shared" si="207"/>
        <v>0</v>
      </c>
      <c r="Q2343" s="11">
        <f t="shared" si="206"/>
        <v>1</v>
      </c>
      <c r="R2343" s="11">
        <f t="shared" si="211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08"/>
        <v>249</v>
      </c>
      <c r="F2344" s="4">
        <f t="shared" si="209"/>
        <v>3</v>
      </c>
      <c r="G2344" s="4">
        <f t="shared" si="203"/>
        <v>4</v>
      </c>
      <c r="H2344" s="4">
        <f t="shared" si="205"/>
        <v>0</v>
      </c>
      <c r="I2344" s="5">
        <f t="shared" si="204"/>
        <v>0</v>
      </c>
      <c r="M2344" s="9">
        <v>3</v>
      </c>
      <c r="N2344" s="11">
        <f t="shared" si="210"/>
        <v>2</v>
      </c>
      <c r="O2344" s="3">
        <v>0</v>
      </c>
      <c r="P2344" s="11">
        <f t="shared" si="207"/>
        <v>0</v>
      </c>
      <c r="Q2344" s="11">
        <f t="shared" si="206"/>
        <v>1</v>
      </c>
      <c r="R2344" s="11">
        <f t="shared" si="211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08"/>
        <v>595</v>
      </c>
      <c r="F2345" s="4">
        <f t="shared" si="209"/>
        <v>2</v>
      </c>
      <c r="G2345" s="4">
        <f t="shared" si="203"/>
        <v>46</v>
      </c>
      <c r="H2345" s="4">
        <f t="shared" si="205"/>
        <v>1</v>
      </c>
      <c r="I2345" s="5">
        <f t="shared" si="204"/>
        <v>2.2222222222222223E-2</v>
      </c>
      <c r="M2345" s="9">
        <v>36</v>
      </c>
      <c r="N2345" s="11">
        <f t="shared" si="210"/>
        <v>9</v>
      </c>
      <c r="O2345" s="3">
        <v>0</v>
      </c>
      <c r="P2345" s="11">
        <f t="shared" si="207"/>
        <v>0</v>
      </c>
      <c r="Q2345" s="11">
        <f t="shared" si="206"/>
        <v>10</v>
      </c>
      <c r="R2345" s="11">
        <f t="shared" si="211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08"/>
        <v>89</v>
      </c>
      <c r="F2346" s="4">
        <f t="shared" si="209"/>
        <v>0</v>
      </c>
      <c r="G2346" s="4">
        <f t="shared" si="203"/>
        <v>2</v>
      </c>
      <c r="H2346" s="4">
        <f t="shared" si="205"/>
        <v>0</v>
      </c>
      <c r="I2346" s="5">
        <f t="shared" si="204"/>
        <v>0</v>
      </c>
      <c r="M2346" s="9">
        <v>1</v>
      </c>
      <c r="N2346" s="11">
        <f t="shared" si="210"/>
        <v>0</v>
      </c>
      <c r="O2346" s="3">
        <v>0</v>
      </c>
      <c r="P2346" s="11">
        <f t="shared" si="207"/>
        <v>0</v>
      </c>
      <c r="Q2346" s="11">
        <f t="shared" si="206"/>
        <v>1</v>
      </c>
      <c r="R2346" s="11">
        <f t="shared" si="211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08"/>
        <v>167</v>
      </c>
      <c r="F2347" s="4">
        <f t="shared" si="209"/>
        <v>1</v>
      </c>
      <c r="G2347" s="4">
        <f t="shared" si="203"/>
        <v>6</v>
      </c>
      <c r="H2347" s="4">
        <f t="shared" si="205"/>
        <v>0</v>
      </c>
      <c r="I2347" s="5">
        <f t="shared" si="204"/>
        <v>0</v>
      </c>
      <c r="M2347" s="9">
        <v>2</v>
      </c>
      <c r="N2347" s="11">
        <f t="shared" si="210"/>
        <v>0</v>
      </c>
      <c r="O2347" s="3">
        <v>0</v>
      </c>
      <c r="P2347" s="11">
        <f t="shared" si="207"/>
        <v>0</v>
      </c>
      <c r="Q2347" s="11">
        <f t="shared" si="206"/>
        <v>4</v>
      </c>
      <c r="R2347" s="11">
        <f t="shared" si="211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08"/>
        <v>268</v>
      </c>
      <c r="F2348" s="4">
        <f t="shared" si="209"/>
        <v>5</v>
      </c>
      <c r="G2348" s="4">
        <f t="shared" si="203"/>
        <v>4</v>
      </c>
      <c r="H2348" s="4">
        <f t="shared" si="205"/>
        <v>0</v>
      </c>
      <c r="I2348" s="5">
        <f t="shared" si="204"/>
        <v>0</v>
      </c>
      <c r="M2348" s="9">
        <v>3</v>
      </c>
      <c r="N2348" s="11">
        <f t="shared" si="210"/>
        <v>1</v>
      </c>
      <c r="O2348" s="3">
        <v>0</v>
      </c>
      <c r="P2348" s="11">
        <f t="shared" si="207"/>
        <v>0</v>
      </c>
      <c r="Q2348" s="11">
        <f t="shared" si="206"/>
        <v>1</v>
      </c>
      <c r="R2348" s="11">
        <f t="shared" si="211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08"/>
        <v>2784</v>
      </c>
      <c r="F2349" s="4">
        <f t="shared" si="209"/>
        <v>7</v>
      </c>
      <c r="G2349" s="4">
        <f t="shared" si="203"/>
        <v>324</v>
      </c>
      <c r="H2349" s="4">
        <f t="shared" si="205"/>
        <v>3</v>
      </c>
      <c r="I2349" s="5">
        <f t="shared" si="204"/>
        <v>9.3457943925233638E-3</v>
      </c>
      <c r="M2349" s="9">
        <v>206</v>
      </c>
      <c r="N2349" s="11">
        <f t="shared" si="210"/>
        <v>9</v>
      </c>
      <c r="O2349" s="3">
        <v>5</v>
      </c>
      <c r="P2349" s="11">
        <f t="shared" si="207"/>
        <v>0</v>
      </c>
      <c r="Q2349" s="11">
        <f t="shared" si="206"/>
        <v>113</v>
      </c>
      <c r="R2349" s="11">
        <f t="shared" si="211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08"/>
        <v>1558</v>
      </c>
      <c r="F2350" s="4">
        <f t="shared" si="209"/>
        <v>7</v>
      </c>
      <c r="G2350" s="4">
        <f t="shared" si="203"/>
        <v>161</v>
      </c>
      <c r="H2350" s="4">
        <f t="shared" si="205"/>
        <v>6</v>
      </c>
      <c r="I2350" s="5">
        <f t="shared" si="204"/>
        <v>3.870967741935484E-2</v>
      </c>
      <c r="M2350" s="9">
        <v>82</v>
      </c>
      <c r="N2350" s="11">
        <f t="shared" si="210"/>
        <v>15</v>
      </c>
      <c r="O2350" s="3">
        <v>1</v>
      </c>
      <c r="P2350" s="11">
        <f t="shared" si="207"/>
        <v>0</v>
      </c>
      <c r="Q2350" s="11">
        <f t="shared" si="206"/>
        <v>78</v>
      </c>
      <c r="R2350" s="11">
        <f t="shared" si="211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08"/>
        <v>15494</v>
      </c>
      <c r="F2351" s="4">
        <f t="shared" si="209"/>
        <v>788</v>
      </c>
      <c r="G2351" s="4">
        <f t="shared" si="203"/>
        <v>250</v>
      </c>
      <c r="H2351" s="4">
        <f t="shared" si="205"/>
        <v>7</v>
      </c>
      <c r="I2351" s="5">
        <f t="shared" si="204"/>
        <v>2.8806584362139918E-2</v>
      </c>
      <c r="M2351" s="9">
        <v>131</v>
      </c>
      <c r="N2351" s="11">
        <f t="shared" si="210"/>
        <v>-8</v>
      </c>
      <c r="O2351" s="3">
        <v>1</v>
      </c>
      <c r="P2351" s="11">
        <f t="shared" si="207"/>
        <v>0</v>
      </c>
      <c r="Q2351" s="11">
        <f t="shared" si="206"/>
        <v>118</v>
      </c>
      <c r="R2351" s="11">
        <f t="shared" si="211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08"/>
        <v>15238</v>
      </c>
      <c r="F2352" s="4">
        <f t="shared" si="209"/>
        <v>2904</v>
      </c>
      <c r="G2352" s="4">
        <f t="shared" si="203"/>
        <v>209</v>
      </c>
      <c r="H2352" s="4">
        <f t="shared" si="205"/>
        <v>13</v>
      </c>
      <c r="I2352" s="5">
        <f t="shared" si="204"/>
        <v>6.6326530612244902E-2</v>
      </c>
      <c r="M2352" s="9">
        <v>10</v>
      </c>
      <c r="N2352" s="11">
        <f t="shared" si="210"/>
        <v>6</v>
      </c>
      <c r="O2352" s="3">
        <v>0</v>
      </c>
      <c r="P2352" s="11">
        <f t="shared" si="207"/>
        <v>0</v>
      </c>
      <c r="Q2352" s="11">
        <f t="shared" si="206"/>
        <v>199</v>
      </c>
      <c r="R2352" s="11">
        <f t="shared" si="211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08"/>
        <v>0</v>
      </c>
      <c r="F2353" s="4">
        <f t="shared" si="209"/>
        <v>0</v>
      </c>
      <c r="G2353" s="4">
        <f t="shared" si="203"/>
        <v>0</v>
      </c>
      <c r="H2353" s="4">
        <f t="shared" si="205"/>
        <v>0</v>
      </c>
      <c r="I2353" s="5">
        <f t="shared" si="204"/>
        <v>0</v>
      </c>
      <c r="M2353" s="3">
        <v>0</v>
      </c>
      <c r="N2353" s="11">
        <f t="shared" si="210"/>
        <v>0</v>
      </c>
      <c r="O2353" s="3">
        <v>0</v>
      </c>
      <c r="P2353" s="11">
        <f t="shared" si="207"/>
        <v>0</v>
      </c>
      <c r="Q2353" s="12">
        <f t="shared" si="206"/>
        <v>0</v>
      </c>
      <c r="R2353" s="12">
        <f t="shared" si="211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208"/>
        <v>520</v>
      </c>
      <c r="F2354" s="4">
        <f t="shared" si="209"/>
        <v>37</v>
      </c>
      <c r="G2354" s="4">
        <f t="shared" si="203"/>
        <v>15</v>
      </c>
      <c r="H2354" s="4">
        <f t="shared" si="205"/>
        <v>0</v>
      </c>
      <c r="I2354" s="5">
        <f t="shared" si="204"/>
        <v>0</v>
      </c>
      <c r="M2354" s="9">
        <v>11</v>
      </c>
      <c r="N2354" s="11">
        <f t="shared" si="210"/>
        <v>0</v>
      </c>
      <c r="O2354" s="9">
        <v>1</v>
      </c>
      <c r="P2354" s="11">
        <f t="shared" si="207"/>
        <v>0</v>
      </c>
      <c r="Q2354" s="12">
        <f t="shared" ref="Q2354:Q2417" si="212">G2354-O2354-M2354</f>
        <v>3</v>
      </c>
      <c r="R2354" s="12">
        <f t="shared" si="211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08"/>
        <v>374</v>
      </c>
      <c r="F2355" s="4">
        <f t="shared" si="209"/>
        <v>51</v>
      </c>
      <c r="G2355" s="4">
        <f t="shared" si="203"/>
        <v>48</v>
      </c>
      <c r="H2355" s="4">
        <f t="shared" si="205"/>
        <v>8</v>
      </c>
      <c r="I2355" s="5">
        <f t="shared" si="204"/>
        <v>0.2</v>
      </c>
      <c r="M2355" s="9">
        <v>4</v>
      </c>
      <c r="N2355" s="11">
        <f t="shared" si="210"/>
        <v>0</v>
      </c>
      <c r="O2355" s="9">
        <v>2</v>
      </c>
      <c r="P2355" s="11">
        <f t="shared" si="207"/>
        <v>0</v>
      </c>
      <c r="Q2355" s="12">
        <f t="shared" si="212"/>
        <v>42</v>
      </c>
      <c r="R2355" s="12">
        <f t="shared" si="211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08"/>
        <v>101</v>
      </c>
      <c r="F2356" s="4">
        <f t="shared" si="209"/>
        <v>10</v>
      </c>
      <c r="G2356" s="4">
        <f t="shared" si="203"/>
        <v>4</v>
      </c>
      <c r="H2356" s="4">
        <f t="shared" si="205"/>
        <v>0</v>
      </c>
      <c r="I2356" s="5">
        <f t="shared" si="204"/>
        <v>0</v>
      </c>
      <c r="M2356" s="9">
        <v>4</v>
      </c>
      <c r="N2356" s="11">
        <f t="shared" si="210"/>
        <v>0</v>
      </c>
      <c r="O2356" s="9">
        <v>0</v>
      </c>
      <c r="P2356" s="11">
        <f t="shared" si="207"/>
        <v>0</v>
      </c>
      <c r="Q2356" s="12">
        <f t="shared" si="212"/>
        <v>0</v>
      </c>
      <c r="R2356" s="12">
        <f t="shared" si="211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08"/>
        <v>794</v>
      </c>
      <c r="F2357" s="4">
        <f t="shared" si="209"/>
        <v>45</v>
      </c>
      <c r="G2357" s="4">
        <f t="shared" si="203"/>
        <v>8</v>
      </c>
      <c r="H2357" s="4">
        <f t="shared" si="205"/>
        <v>1</v>
      </c>
      <c r="I2357" s="5">
        <f t="shared" si="204"/>
        <v>0.14285714285714285</v>
      </c>
      <c r="M2357" s="9">
        <v>4</v>
      </c>
      <c r="N2357" s="11">
        <f t="shared" si="210"/>
        <v>1</v>
      </c>
      <c r="O2357" s="9">
        <v>0</v>
      </c>
      <c r="P2357" s="11">
        <f t="shared" si="207"/>
        <v>0</v>
      </c>
      <c r="Q2357" s="12">
        <f t="shared" si="212"/>
        <v>4</v>
      </c>
      <c r="R2357" s="12">
        <f t="shared" si="211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08"/>
        <v>648</v>
      </c>
      <c r="F2358" s="4">
        <f t="shared" si="209"/>
        <v>99</v>
      </c>
      <c r="G2358" s="4">
        <f t="shared" si="203"/>
        <v>46</v>
      </c>
      <c r="H2358" s="4">
        <f t="shared" si="205"/>
        <v>0</v>
      </c>
      <c r="I2358" s="5">
        <f t="shared" si="204"/>
        <v>0</v>
      </c>
      <c r="M2358" s="9">
        <v>41</v>
      </c>
      <c r="N2358" s="11">
        <f t="shared" si="210"/>
        <v>2</v>
      </c>
      <c r="O2358" s="9">
        <v>3</v>
      </c>
      <c r="P2358" s="11">
        <f t="shared" si="207"/>
        <v>0</v>
      </c>
      <c r="Q2358" s="12">
        <f t="shared" si="212"/>
        <v>2</v>
      </c>
      <c r="R2358" s="12">
        <f t="shared" si="211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08"/>
        <v>452</v>
      </c>
      <c r="F2359" s="4">
        <f t="shared" si="209"/>
        <v>23</v>
      </c>
      <c r="G2359" s="4">
        <f t="shared" si="203"/>
        <v>38</v>
      </c>
      <c r="H2359" s="4">
        <f t="shared" si="205"/>
        <v>3</v>
      </c>
      <c r="I2359" s="5">
        <f t="shared" si="204"/>
        <v>8.5714285714285715E-2</v>
      </c>
      <c r="M2359" s="9">
        <v>33</v>
      </c>
      <c r="N2359" s="11">
        <f t="shared" si="210"/>
        <v>3</v>
      </c>
      <c r="O2359" s="9">
        <v>1</v>
      </c>
      <c r="P2359" s="11">
        <f t="shared" si="207"/>
        <v>0</v>
      </c>
      <c r="Q2359" s="12">
        <f t="shared" si="212"/>
        <v>4</v>
      </c>
      <c r="R2359" s="12">
        <f t="shared" si="211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08"/>
        <v>177</v>
      </c>
      <c r="F2360" s="4">
        <f t="shared" si="209"/>
        <v>17</v>
      </c>
      <c r="G2360" s="4">
        <f t="shared" si="203"/>
        <v>13</v>
      </c>
      <c r="H2360" s="4">
        <f t="shared" si="205"/>
        <v>1</v>
      </c>
      <c r="I2360" s="5">
        <f t="shared" si="204"/>
        <v>8.3333333333333329E-2</v>
      </c>
      <c r="M2360" s="9">
        <v>8</v>
      </c>
      <c r="N2360" s="11">
        <f t="shared" si="210"/>
        <v>0</v>
      </c>
      <c r="O2360" s="9">
        <v>1</v>
      </c>
      <c r="P2360" s="11">
        <f t="shared" si="207"/>
        <v>0</v>
      </c>
      <c r="Q2360" s="12">
        <f t="shared" si="212"/>
        <v>4</v>
      </c>
      <c r="R2360" s="12">
        <f t="shared" si="211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08"/>
        <v>148</v>
      </c>
      <c r="F2361" s="4">
        <f t="shared" si="209"/>
        <v>13</v>
      </c>
      <c r="G2361" s="4">
        <f t="shared" si="203"/>
        <v>9</v>
      </c>
      <c r="H2361" s="4">
        <f t="shared" si="205"/>
        <v>1</v>
      </c>
      <c r="I2361" s="5">
        <f t="shared" si="204"/>
        <v>0.125</v>
      </c>
      <c r="M2361" s="9">
        <v>3</v>
      </c>
      <c r="N2361" s="11">
        <f t="shared" si="210"/>
        <v>0</v>
      </c>
      <c r="O2361" s="9">
        <v>0</v>
      </c>
      <c r="P2361" s="11">
        <f t="shared" si="207"/>
        <v>0</v>
      </c>
      <c r="Q2361" s="12">
        <f t="shared" si="212"/>
        <v>6</v>
      </c>
      <c r="R2361" s="12">
        <f t="shared" si="211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08"/>
        <v>262</v>
      </c>
      <c r="F2362" s="4">
        <f t="shared" si="209"/>
        <v>21</v>
      </c>
      <c r="G2362" s="4">
        <f t="shared" ref="G2362:G2425" si="213">C2362</f>
        <v>13</v>
      </c>
      <c r="H2362" s="4">
        <f t="shared" si="205"/>
        <v>0</v>
      </c>
      <c r="I2362" s="5">
        <f t="shared" si="204"/>
        <v>0</v>
      </c>
      <c r="M2362" s="9">
        <v>10</v>
      </c>
      <c r="N2362" s="11">
        <f t="shared" si="210"/>
        <v>1</v>
      </c>
      <c r="O2362" s="9">
        <v>0</v>
      </c>
      <c r="P2362" s="11">
        <f t="shared" si="207"/>
        <v>0</v>
      </c>
      <c r="Q2362" s="12">
        <f t="shared" si="212"/>
        <v>3</v>
      </c>
      <c r="R2362" s="12">
        <f t="shared" si="211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08"/>
        <v>183</v>
      </c>
      <c r="F2363" s="4">
        <f t="shared" si="209"/>
        <v>12</v>
      </c>
      <c r="G2363" s="4">
        <f t="shared" si="213"/>
        <v>5</v>
      </c>
      <c r="H2363" s="4">
        <f t="shared" si="205"/>
        <v>0</v>
      </c>
      <c r="I2363" s="5">
        <f t="shared" si="204"/>
        <v>0</v>
      </c>
      <c r="M2363" s="9">
        <v>3</v>
      </c>
      <c r="N2363" s="11">
        <f t="shared" si="210"/>
        <v>0</v>
      </c>
      <c r="O2363" s="9">
        <v>1</v>
      </c>
      <c r="P2363" s="11">
        <f t="shared" si="207"/>
        <v>0</v>
      </c>
      <c r="Q2363" s="12">
        <f t="shared" si="212"/>
        <v>1</v>
      </c>
      <c r="R2363" s="12">
        <f t="shared" si="211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08"/>
        <v>499</v>
      </c>
      <c r="F2364" s="4">
        <f t="shared" si="209"/>
        <v>29</v>
      </c>
      <c r="G2364" s="4">
        <f t="shared" si="213"/>
        <v>21</v>
      </c>
      <c r="H2364" s="4">
        <f t="shared" si="205"/>
        <v>1</v>
      </c>
      <c r="I2364" s="5">
        <f t="shared" si="204"/>
        <v>0.05</v>
      </c>
      <c r="M2364" s="9">
        <v>16</v>
      </c>
      <c r="N2364" s="11">
        <f t="shared" si="210"/>
        <v>0</v>
      </c>
      <c r="O2364" s="9">
        <v>0</v>
      </c>
      <c r="P2364" s="11">
        <f t="shared" si="207"/>
        <v>0</v>
      </c>
      <c r="Q2364" s="12">
        <f t="shared" si="212"/>
        <v>5</v>
      </c>
      <c r="R2364" s="12">
        <f t="shared" si="211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08"/>
        <v>149</v>
      </c>
      <c r="F2365" s="4">
        <f t="shared" si="209"/>
        <v>11</v>
      </c>
      <c r="G2365" s="4">
        <f t="shared" si="213"/>
        <v>6</v>
      </c>
      <c r="H2365" s="4">
        <f t="shared" si="205"/>
        <v>0</v>
      </c>
      <c r="I2365" s="5">
        <f t="shared" si="204"/>
        <v>0</v>
      </c>
      <c r="M2365" s="9">
        <v>5</v>
      </c>
      <c r="N2365" s="11">
        <f t="shared" si="210"/>
        <v>0</v>
      </c>
      <c r="O2365" s="9">
        <v>0</v>
      </c>
      <c r="P2365" s="11">
        <f t="shared" si="207"/>
        <v>0</v>
      </c>
      <c r="Q2365" s="12">
        <f t="shared" si="212"/>
        <v>1</v>
      </c>
      <c r="R2365" s="12">
        <f t="shared" si="211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08"/>
        <v>132</v>
      </c>
      <c r="F2366" s="4">
        <f t="shared" si="209"/>
        <v>6</v>
      </c>
      <c r="G2366" s="4">
        <f t="shared" si="213"/>
        <v>5</v>
      </c>
      <c r="H2366" s="4">
        <f t="shared" si="205"/>
        <v>0</v>
      </c>
      <c r="I2366" s="5">
        <f t="shared" si="204"/>
        <v>0</v>
      </c>
      <c r="M2366" s="9">
        <v>4</v>
      </c>
      <c r="N2366" s="11">
        <f t="shared" si="210"/>
        <v>0</v>
      </c>
      <c r="O2366" s="9">
        <v>0</v>
      </c>
      <c r="P2366" s="11">
        <f t="shared" si="207"/>
        <v>0</v>
      </c>
      <c r="Q2366" s="12">
        <f t="shared" si="212"/>
        <v>1</v>
      </c>
      <c r="R2366" s="12">
        <f t="shared" si="211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08"/>
        <v>146</v>
      </c>
      <c r="F2367" s="4">
        <f t="shared" si="209"/>
        <v>9</v>
      </c>
      <c r="G2367" s="4">
        <f t="shared" si="213"/>
        <v>5</v>
      </c>
      <c r="H2367" s="4">
        <f t="shared" si="205"/>
        <v>0</v>
      </c>
      <c r="I2367" s="5">
        <f t="shared" si="204"/>
        <v>0</v>
      </c>
      <c r="M2367" s="9">
        <v>1</v>
      </c>
      <c r="N2367" s="11">
        <f t="shared" si="210"/>
        <v>0</v>
      </c>
      <c r="O2367" s="9">
        <v>0</v>
      </c>
      <c r="P2367" s="11">
        <f t="shared" si="207"/>
        <v>0</v>
      </c>
      <c r="Q2367" s="12">
        <f t="shared" si="212"/>
        <v>4</v>
      </c>
      <c r="R2367" s="12">
        <f t="shared" si="211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08"/>
        <v>145</v>
      </c>
      <c r="F2368" s="4">
        <f t="shared" si="209"/>
        <v>25</v>
      </c>
      <c r="G2368" s="4">
        <f t="shared" si="213"/>
        <v>11</v>
      </c>
      <c r="H2368" s="4">
        <f t="shared" si="205"/>
        <v>0</v>
      </c>
      <c r="I2368" s="5">
        <f t="shared" si="204"/>
        <v>0</v>
      </c>
      <c r="M2368" s="9">
        <v>3</v>
      </c>
      <c r="N2368" s="11">
        <f t="shared" si="210"/>
        <v>0</v>
      </c>
      <c r="O2368" s="9">
        <v>0</v>
      </c>
      <c r="P2368" s="11">
        <f t="shared" si="207"/>
        <v>0</v>
      </c>
      <c r="Q2368" s="12">
        <f t="shared" si="212"/>
        <v>8</v>
      </c>
      <c r="R2368" s="12">
        <f t="shared" si="211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08"/>
        <v>398</v>
      </c>
      <c r="F2369" s="4">
        <f t="shared" si="209"/>
        <v>47</v>
      </c>
      <c r="G2369" s="4">
        <f t="shared" si="213"/>
        <v>18</v>
      </c>
      <c r="H2369" s="4">
        <f t="shared" si="205"/>
        <v>1</v>
      </c>
      <c r="I2369" s="5">
        <f t="shared" si="204"/>
        <v>5.8823529411764705E-2</v>
      </c>
      <c r="M2369" s="9">
        <v>4</v>
      </c>
      <c r="N2369" s="11">
        <f t="shared" si="210"/>
        <v>0</v>
      </c>
      <c r="O2369" s="9">
        <v>0</v>
      </c>
      <c r="P2369" s="11">
        <f t="shared" si="207"/>
        <v>0</v>
      </c>
      <c r="Q2369" s="12">
        <f t="shared" si="212"/>
        <v>14</v>
      </c>
      <c r="R2369" s="12">
        <f t="shared" si="211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08"/>
        <v>90</v>
      </c>
      <c r="F2370" s="4">
        <f t="shared" si="209"/>
        <v>10</v>
      </c>
      <c r="G2370" s="4">
        <f t="shared" si="213"/>
        <v>0</v>
      </c>
      <c r="H2370" s="4">
        <f t="shared" si="205"/>
        <v>0</v>
      </c>
      <c r="I2370" s="5">
        <f t="shared" si="204"/>
        <v>0</v>
      </c>
      <c r="M2370" s="9">
        <v>0</v>
      </c>
      <c r="N2370" s="11">
        <f t="shared" si="210"/>
        <v>0</v>
      </c>
      <c r="O2370" s="9">
        <v>0</v>
      </c>
      <c r="P2370" s="11">
        <f t="shared" si="207"/>
        <v>0</v>
      </c>
      <c r="Q2370" s="12">
        <f t="shared" si="212"/>
        <v>0</v>
      </c>
      <c r="R2370" s="12">
        <f t="shared" si="211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08"/>
        <v>941</v>
      </c>
      <c r="F2371" s="4">
        <f t="shared" si="209"/>
        <v>73</v>
      </c>
      <c r="G2371" s="4">
        <f t="shared" si="213"/>
        <v>56</v>
      </c>
      <c r="H2371" s="4">
        <f t="shared" si="205"/>
        <v>1</v>
      </c>
      <c r="I2371" s="5">
        <f t="shared" ref="I2371:I2434" si="214">IFERROR((G2371-SUMIFS(G:G,A:A,A2371-1,B:B,B2371))/SUMIFS(G:G,A:A,A2371-1,B:B,B2371),0)</f>
        <v>1.8181818181818181E-2</v>
      </c>
      <c r="M2371" s="9">
        <v>23</v>
      </c>
      <c r="N2371" s="11">
        <f t="shared" si="210"/>
        <v>6</v>
      </c>
      <c r="O2371" s="9">
        <v>0</v>
      </c>
      <c r="P2371" s="11">
        <f t="shared" si="207"/>
        <v>0</v>
      </c>
      <c r="Q2371" s="12">
        <f t="shared" si="212"/>
        <v>33</v>
      </c>
      <c r="R2371" s="12">
        <f t="shared" si="211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08"/>
        <v>9881</v>
      </c>
      <c r="F2372" s="4">
        <f t="shared" si="209"/>
        <v>853</v>
      </c>
      <c r="G2372" s="4">
        <f t="shared" si="213"/>
        <v>1465</v>
      </c>
      <c r="H2372" s="4">
        <f t="shared" si="205"/>
        <v>158</v>
      </c>
      <c r="I2372" s="5">
        <f t="shared" si="214"/>
        <v>0.12088752869166029</v>
      </c>
      <c r="M2372" s="9">
        <v>753</v>
      </c>
      <c r="N2372" s="11">
        <f t="shared" si="210"/>
        <v>49</v>
      </c>
      <c r="O2372" s="9">
        <v>19</v>
      </c>
      <c r="P2372" s="11">
        <f t="shared" si="207"/>
        <v>0</v>
      </c>
      <c r="Q2372" s="12">
        <f t="shared" si="212"/>
        <v>693</v>
      </c>
      <c r="R2372" s="12">
        <f t="shared" si="211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08"/>
        <v>90</v>
      </c>
      <c r="F2373" s="4">
        <f t="shared" si="209"/>
        <v>8</v>
      </c>
      <c r="G2373" s="4">
        <f t="shared" si="213"/>
        <v>5</v>
      </c>
      <c r="H2373" s="4">
        <f t="shared" ref="H2373:H2436" si="215">G2373-SUMIFS(G:G,A:A,A2373-1,B:B,B2373)</f>
        <v>2</v>
      </c>
      <c r="I2373" s="5">
        <f t="shared" si="214"/>
        <v>0.66666666666666663</v>
      </c>
      <c r="M2373" s="9">
        <v>1</v>
      </c>
      <c r="N2373" s="11">
        <f t="shared" si="210"/>
        <v>0</v>
      </c>
      <c r="O2373" s="9">
        <v>0</v>
      </c>
      <c r="P2373" s="11">
        <f t="shared" si="207"/>
        <v>0</v>
      </c>
      <c r="Q2373" s="12">
        <f t="shared" si="212"/>
        <v>4</v>
      </c>
      <c r="R2373" s="12">
        <f t="shared" si="211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08"/>
        <v>278</v>
      </c>
      <c r="F2374" s="4">
        <f t="shared" si="209"/>
        <v>30</v>
      </c>
      <c r="G2374" s="4">
        <f t="shared" si="213"/>
        <v>10</v>
      </c>
      <c r="H2374" s="4">
        <f t="shared" si="215"/>
        <v>0</v>
      </c>
      <c r="I2374" s="5">
        <f t="shared" si="214"/>
        <v>0</v>
      </c>
      <c r="M2374" s="9">
        <v>7</v>
      </c>
      <c r="N2374" s="11">
        <f t="shared" si="210"/>
        <v>1</v>
      </c>
      <c r="O2374" s="9">
        <v>0</v>
      </c>
      <c r="P2374" s="11">
        <f t="shared" si="207"/>
        <v>0</v>
      </c>
      <c r="Q2374" s="12">
        <f t="shared" si="212"/>
        <v>3</v>
      </c>
      <c r="R2374" s="12">
        <f t="shared" si="211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08"/>
        <v>371</v>
      </c>
      <c r="F2375" s="4">
        <f t="shared" si="209"/>
        <v>34</v>
      </c>
      <c r="G2375" s="4">
        <f t="shared" si="213"/>
        <v>42</v>
      </c>
      <c r="H2375" s="4">
        <f t="shared" si="215"/>
        <v>3</v>
      </c>
      <c r="I2375" s="5">
        <f t="shared" si="214"/>
        <v>7.6923076923076927E-2</v>
      </c>
      <c r="M2375" s="9">
        <v>25</v>
      </c>
      <c r="N2375" s="11">
        <f t="shared" si="210"/>
        <v>5</v>
      </c>
      <c r="O2375" s="9">
        <v>0</v>
      </c>
      <c r="P2375" s="11">
        <f t="shared" si="207"/>
        <v>0</v>
      </c>
      <c r="Q2375" s="12">
        <f t="shared" si="212"/>
        <v>17</v>
      </c>
      <c r="R2375" s="12">
        <f t="shared" si="211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08"/>
        <v>352</v>
      </c>
      <c r="F2376" s="4">
        <f t="shared" si="209"/>
        <v>48</v>
      </c>
      <c r="G2376" s="4">
        <f t="shared" si="213"/>
        <v>24</v>
      </c>
      <c r="H2376" s="4">
        <f t="shared" si="215"/>
        <v>0</v>
      </c>
      <c r="I2376" s="5">
        <f t="shared" si="214"/>
        <v>0</v>
      </c>
      <c r="M2376" s="9">
        <v>8</v>
      </c>
      <c r="N2376" s="11">
        <f t="shared" si="210"/>
        <v>0</v>
      </c>
      <c r="O2376" s="9">
        <v>0</v>
      </c>
      <c r="P2376" s="11">
        <f t="shared" si="207"/>
        <v>0</v>
      </c>
      <c r="Q2376" s="12">
        <f t="shared" si="212"/>
        <v>16</v>
      </c>
      <c r="R2376" s="12">
        <f t="shared" si="211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08"/>
        <v>478</v>
      </c>
      <c r="F2377" s="4">
        <f t="shared" si="209"/>
        <v>69</v>
      </c>
      <c r="G2377" s="4">
        <f t="shared" si="213"/>
        <v>44</v>
      </c>
      <c r="H2377" s="4">
        <f t="shared" si="215"/>
        <v>2</v>
      </c>
      <c r="I2377" s="5">
        <f t="shared" si="214"/>
        <v>4.7619047619047616E-2</v>
      </c>
      <c r="M2377" s="9">
        <v>21</v>
      </c>
      <c r="N2377" s="11">
        <f t="shared" si="210"/>
        <v>4</v>
      </c>
      <c r="O2377" s="9">
        <v>1</v>
      </c>
      <c r="P2377" s="11">
        <f t="shared" si="207"/>
        <v>0</v>
      </c>
      <c r="Q2377" s="12">
        <f t="shared" si="212"/>
        <v>22</v>
      </c>
      <c r="R2377" s="12">
        <f t="shared" si="211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08"/>
        <v>140</v>
      </c>
      <c r="F2378" s="4">
        <f t="shared" si="209"/>
        <v>4</v>
      </c>
      <c r="G2378" s="4">
        <f t="shared" si="213"/>
        <v>4</v>
      </c>
      <c r="H2378" s="4">
        <f t="shared" si="215"/>
        <v>0</v>
      </c>
      <c r="I2378" s="5">
        <f t="shared" si="214"/>
        <v>0</v>
      </c>
      <c r="M2378" s="9">
        <v>1</v>
      </c>
      <c r="N2378" s="11">
        <f t="shared" si="210"/>
        <v>1</v>
      </c>
      <c r="O2378" s="9">
        <v>0</v>
      </c>
      <c r="P2378" s="11">
        <f t="shared" si="207"/>
        <v>0</v>
      </c>
      <c r="Q2378" s="12">
        <f t="shared" si="212"/>
        <v>3</v>
      </c>
      <c r="R2378" s="12">
        <f t="shared" si="211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08"/>
        <v>279</v>
      </c>
      <c r="F2379" s="4">
        <f t="shared" si="209"/>
        <v>17</v>
      </c>
      <c r="G2379" s="4">
        <f t="shared" si="213"/>
        <v>23</v>
      </c>
      <c r="H2379" s="4">
        <f t="shared" si="215"/>
        <v>0</v>
      </c>
      <c r="I2379" s="5">
        <f t="shared" si="214"/>
        <v>0</v>
      </c>
      <c r="M2379" s="9">
        <v>20</v>
      </c>
      <c r="N2379" s="11">
        <f t="shared" si="210"/>
        <v>0</v>
      </c>
      <c r="O2379" s="9">
        <v>1</v>
      </c>
      <c r="P2379" s="11">
        <f t="shared" si="207"/>
        <v>0</v>
      </c>
      <c r="Q2379" s="12">
        <f t="shared" si="212"/>
        <v>2</v>
      </c>
      <c r="R2379" s="12">
        <f t="shared" si="211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08"/>
        <v>425</v>
      </c>
      <c r="F2380" s="4">
        <f t="shared" si="209"/>
        <v>49</v>
      </c>
      <c r="G2380" s="4">
        <f t="shared" si="213"/>
        <v>27</v>
      </c>
      <c r="H2380" s="4">
        <f t="shared" si="215"/>
        <v>2</v>
      </c>
      <c r="I2380" s="5">
        <f t="shared" si="214"/>
        <v>0.08</v>
      </c>
      <c r="M2380" s="9">
        <v>13</v>
      </c>
      <c r="N2380" s="11">
        <f t="shared" si="210"/>
        <v>0</v>
      </c>
      <c r="O2380" s="9">
        <v>0</v>
      </c>
      <c r="P2380" s="11">
        <f t="shared" si="207"/>
        <v>0</v>
      </c>
      <c r="Q2380" s="12">
        <f t="shared" si="212"/>
        <v>14</v>
      </c>
      <c r="R2380" s="12">
        <f t="shared" si="211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08"/>
        <v>173</v>
      </c>
      <c r="F2381" s="4">
        <f t="shared" si="209"/>
        <v>18</v>
      </c>
      <c r="G2381" s="4">
        <f t="shared" si="213"/>
        <v>5</v>
      </c>
      <c r="H2381" s="4">
        <f t="shared" si="215"/>
        <v>0</v>
      </c>
      <c r="I2381" s="5">
        <f t="shared" si="214"/>
        <v>0</v>
      </c>
      <c r="M2381" s="9">
        <v>0</v>
      </c>
      <c r="N2381" s="11">
        <f t="shared" si="210"/>
        <v>0</v>
      </c>
      <c r="O2381" s="9">
        <v>0</v>
      </c>
      <c r="P2381" s="11">
        <f t="shared" si="207"/>
        <v>0</v>
      </c>
      <c r="Q2381" s="12">
        <f t="shared" si="212"/>
        <v>5</v>
      </c>
      <c r="R2381" s="12">
        <f t="shared" si="211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08"/>
        <v>103</v>
      </c>
      <c r="F2382" s="4">
        <f t="shared" si="209"/>
        <v>8</v>
      </c>
      <c r="G2382" s="4">
        <f t="shared" si="213"/>
        <v>4</v>
      </c>
      <c r="H2382" s="4">
        <f t="shared" si="215"/>
        <v>0</v>
      </c>
      <c r="I2382" s="5">
        <f t="shared" si="214"/>
        <v>0</v>
      </c>
      <c r="M2382" s="9">
        <v>4</v>
      </c>
      <c r="N2382" s="11">
        <f t="shared" si="210"/>
        <v>0</v>
      </c>
      <c r="O2382" s="9">
        <v>0</v>
      </c>
      <c r="P2382" s="11">
        <f t="shared" si="207"/>
        <v>0</v>
      </c>
      <c r="Q2382" s="12">
        <f t="shared" si="212"/>
        <v>0</v>
      </c>
      <c r="R2382" s="12">
        <f t="shared" si="211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08"/>
        <v>325</v>
      </c>
      <c r="F2383" s="4">
        <f t="shared" si="209"/>
        <v>35</v>
      </c>
      <c r="G2383" s="4">
        <f t="shared" si="213"/>
        <v>30</v>
      </c>
      <c r="H2383" s="4">
        <f t="shared" si="215"/>
        <v>1</v>
      </c>
      <c r="I2383" s="5">
        <f t="shared" si="214"/>
        <v>3.4482758620689655E-2</v>
      </c>
      <c r="M2383" s="9">
        <v>22</v>
      </c>
      <c r="N2383" s="11">
        <f t="shared" si="210"/>
        <v>-1</v>
      </c>
      <c r="O2383" s="9">
        <v>2</v>
      </c>
      <c r="P2383" s="11">
        <f t="shared" si="207"/>
        <v>0</v>
      </c>
      <c r="Q2383" s="12">
        <f t="shared" si="212"/>
        <v>6</v>
      </c>
      <c r="R2383" s="12">
        <f t="shared" si="211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08"/>
        <v>216</v>
      </c>
      <c r="F2384" s="4">
        <f t="shared" si="209"/>
        <v>4</v>
      </c>
      <c r="G2384" s="4">
        <f t="shared" si="213"/>
        <v>25</v>
      </c>
      <c r="H2384" s="4">
        <f t="shared" si="215"/>
        <v>0</v>
      </c>
      <c r="I2384" s="5">
        <f t="shared" si="214"/>
        <v>0</v>
      </c>
      <c r="M2384" s="9">
        <v>18</v>
      </c>
      <c r="N2384" s="11">
        <f t="shared" si="210"/>
        <v>1</v>
      </c>
      <c r="O2384" s="9">
        <v>1</v>
      </c>
      <c r="P2384" s="11">
        <f t="shared" si="207"/>
        <v>0</v>
      </c>
      <c r="Q2384" s="12">
        <f t="shared" si="212"/>
        <v>6</v>
      </c>
      <c r="R2384" s="12">
        <f t="shared" si="211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08"/>
        <v>280</v>
      </c>
      <c r="F2385" s="4">
        <f t="shared" si="209"/>
        <v>17</v>
      </c>
      <c r="G2385" s="4">
        <f t="shared" si="213"/>
        <v>7</v>
      </c>
      <c r="H2385" s="4">
        <f t="shared" si="215"/>
        <v>0</v>
      </c>
      <c r="I2385" s="5">
        <f t="shared" si="214"/>
        <v>0</v>
      </c>
      <c r="M2385" s="9">
        <v>4</v>
      </c>
      <c r="N2385" s="11">
        <f t="shared" si="210"/>
        <v>0</v>
      </c>
      <c r="O2385" s="9">
        <v>1</v>
      </c>
      <c r="P2385" s="11">
        <f t="shared" si="207"/>
        <v>0</v>
      </c>
      <c r="Q2385" s="12">
        <f t="shared" si="212"/>
        <v>2</v>
      </c>
      <c r="R2385" s="12">
        <f t="shared" si="211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08"/>
        <v>1567</v>
      </c>
      <c r="F2386" s="4">
        <f t="shared" si="209"/>
        <v>135</v>
      </c>
      <c r="G2386" s="4">
        <f t="shared" si="213"/>
        <v>114</v>
      </c>
      <c r="H2386" s="4">
        <f t="shared" si="215"/>
        <v>4</v>
      </c>
      <c r="I2386" s="5">
        <f t="shared" si="214"/>
        <v>3.6363636363636362E-2</v>
      </c>
      <c r="M2386" s="9">
        <v>55</v>
      </c>
      <c r="N2386" s="11">
        <f t="shared" si="210"/>
        <v>0</v>
      </c>
      <c r="O2386" s="9">
        <v>11</v>
      </c>
      <c r="P2386" s="11">
        <f t="shared" si="207"/>
        <v>0</v>
      </c>
      <c r="Q2386" s="12">
        <f t="shared" si="212"/>
        <v>48</v>
      </c>
      <c r="R2386" s="12">
        <f t="shared" si="211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08"/>
        <v>21</v>
      </c>
      <c r="F2387" s="4">
        <f t="shared" si="209"/>
        <v>0</v>
      </c>
      <c r="G2387" s="4">
        <f t="shared" si="213"/>
        <v>0</v>
      </c>
      <c r="H2387" s="4">
        <f t="shared" si="215"/>
        <v>0</v>
      </c>
      <c r="I2387" s="5">
        <f t="shared" si="214"/>
        <v>0</v>
      </c>
      <c r="M2387" s="9">
        <v>0</v>
      </c>
      <c r="N2387" s="11">
        <f t="shared" si="210"/>
        <v>0</v>
      </c>
      <c r="O2387" s="9">
        <v>0</v>
      </c>
      <c r="P2387" s="11">
        <f t="shared" si="207"/>
        <v>0</v>
      </c>
      <c r="Q2387" s="12">
        <f t="shared" si="212"/>
        <v>0</v>
      </c>
      <c r="R2387" s="12">
        <f t="shared" si="211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08"/>
        <v>191</v>
      </c>
      <c r="F2388" s="4">
        <f t="shared" si="209"/>
        <v>30</v>
      </c>
      <c r="G2388" s="4">
        <f t="shared" si="213"/>
        <v>7</v>
      </c>
      <c r="H2388" s="4">
        <f t="shared" si="215"/>
        <v>0</v>
      </c>
      <c r="I2388" s="5">
        <f t="shared" si="214"/>
        <v>0</v>
      </c>
      <c r="M2388" s="9">
        <v>2</v>
      </c>
      <c r="N2388" s="11">
        <f t="shared" si="210"/>
        <v>-1</v>
      </c>
      <c r="O2388" s="9">
        <v>0</v>
      </c>
      <c r="P2388" s="11">
        <f t="shared" si="207"/>
        <v>0</v>
      </c>
      <c r="Q2388" s="12">
        <f t="shared" si="212"/>
        <v>5</v>
      </c>
      <c r="R2388" s="12">
        <f t="shared" si="211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08"/>
        <v>322</v>
      </c>
      <c r="F2389" s="4">
        <f t="shared" si="209"/>
        <v>62</v>
      </c>
      <c r="G2389" s="4">
        <f t="shared" si="213"/>
        <v>4</v>
      </c>
      <c r="H2389" s="4">
        <f t="shared" si="215"/>
        <v>0</v>
      </c>
      <c r="I2389" s="5">
        <f t="shared" si="214"/>
        <v>0</v>
      </c>
      <c r="M2389" s="9">
        <v>3</v>
      </c>
      <c r="N2389" s="11">
        <f t="shared" si="210"/>
        <v>0</v>
      </c>
      <c r="O2389" s="9">
        <v>0</v>
      </c>
      <c r="P2389" s="11">
        <f t="shared" si="207"/>
        <v>0</v>
      </c>
      <c r="Q2389" s="12">
        <f t="shared" si="212"/>
        <v>1</v>
      </c>
      <c r="R2389" s="12">
        <f t="shared" si="211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08"/>
        <v>275</v>
      </c>
      <c r="F2390" s="4">
        <f t="shared" si="209"/>
        <v>21</v>
      </c>
      <c r="G2390" s="4">
        <f t="shared" si="213"/>
        <v>27</v>
      </c>
      <c r="H2390" s="4">
        <f t="shared" si="215"/>
        <v>1</v>
      </c>
      <c r="I2390" s="5">
        <f t="shared" si="214"/>
        <v>3.8461538461538464E-2</v>
      </c>
      <c r="M2390" s="9">
        <v>23</v>
      </c>
      <c r="N2390" s="11">
        <f t="shared" si="210"/>
        <v>3</v>
      </c>
      <c r="O2390" s="9">
        <v>2</v>
      </c>
      <c r="P2390" s="11">
        <f t="shared" si="207"/>
        <v>0</v>
      </c>
      <c r="Q2390" s="12">
        <f t="shared" si="212"/>
        <v>2</v>
      </c>
      <c r="R2390" s="12">
        <f t="shared" si="211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08"/>
        <v>153</v>
      </c>
      <c r="F2391" s="4">
        <f t="shared" si="209"/>
        <v>16</v>
      </c>
      <c r="G2391" s="4">
        <f t="shared" si="213"/>
        <v>12</v>
      </c>
      <c r="H2391" s="4">
        <f t="shared" si="215"/>
        <v>0</v>
      </c>
      <c r="I2391" s="5">
        <f t="shared" si="214"/>
        <v>0</v>
      </c>
      <c r="M2391" s="9">
        <v>4</v>
      </c>
      <c r="N2391" s="11">
        <f t="shared" si="210"/>
        <v>0</v>
      </c>
      <c r="O2391" s="9">
        <v>1</v>
      </c>
      <c r="P2391" s="11">
        <f t="shared" si="207"/>
        <v>0</v>
      </c>
      <c r="Q2391" s="12">
        <f t="shared" si="212"/>
        <v>7</v>
      </c>
      <c r="R2391" s="12">
        <f t="shared" si="211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08"/>
        <v>214</v>
      </c>
      <c r="F2392" s="4">
        <f t="shared" si="209"/>
        <v>13</v>
      </c>
      <c r="G2392" s="4">
        <f t="shared" si="213"/>
        <v>2</v>
      </c>
      <c r="H2392" s="4">
        <f t="shared" si="215"/>
        <v>0</v>
      </c>
      <c r="I2392" s="5">
        <f t="shared" si="214"/>
        <v>0</v>
      </c>
      <c r="M2392" s="9">
        <v>1</v>
      </c>
      <c r="N2392" s="11">
        <f t="shared" si="210"/>
        <v>0</v>
      </c>
      <c r="O2392" s="9">
        <v>0</v>
      </c>
      <c r="P2392" s="11">
        <f t="shared" si="207"/>
        <v>0</v>
      </c>
      <c r="Q2392" s="12">
        <f t="shared" si="212"/>
        <v>1</v>
      </c>
      <c r="R2392" s="12">
        <f t="shared" si="211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08"/>
        <v>202</v>
      </c>
      <c r="F2393" s="4">
        <f t="shared" si="209"/>
        <v>20</v>
      </c>
      <c r="G2393" s="4">
        <f t="shared" si="213"/>
        <v>9</v>
      </c>
      <c r="H2393" s="4">
        <f t="shared" si="215"/>
        <v>1</v>
      </c>
      <c r="I2393" s="5">
        <f t="shared" si="214"/>
        <v>0.125</v>
      </c>
      <c r="M2393" s="9">
        <v>2</v>
      </c>
      <c r="N2393" s="11">
        <f t="shared" si="210"/>
        <v>0</v>
      </c>
      <c r="O2393" s="9">
        <v>0</v>
      </c>
      <c r="P2393" s="11">
        <f t="shared" si="207"/>
        <v>0</v>
      </c>
      <c r="Q2393" s="12">
        <f t="shared" si="212"/>
        <v>7</v>
      </c>
      <c r="R2393" s="12">
        <f t="shared" si="211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08"/>
        <v>123</v>
      </c>
      <c r="F2394" s="4">
        <f t="shared" si="209"/>
        <v>5</v>
      </c>
      <c r="G2394" s="4">
        <f t="shared" si="213"/>
        <v>2</v>
      </c>
      <c r="H2394" s="4">
        <f t="shared" si="215"/>
        <v>0</v>
      </c>
      <c r="I2394" s="5">
        <f t="shared" si="214"/>
        <v>0</v>
      </c>
      <c r="M2394" s="9">
        <v>1</v>
      </c>
      <c r="N2394" s="11">
        <f t="shared" si="210"/>
        <v>0</v>
      </c>
      <c r="O2394" s="9">
        <v>0</v>
      </c>
      <c r="P2394" s="11">
        <f t="shared" si="207"/>
        <v>0</v>
      </c>
      <c r="Q2394" s="12">
        <f t="shared" si="212"/>
        <v>1</v>
      </c>
      <c r="R2394" s="12">
        <f t="shared" si="211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08"/>
        <v>117</v>
      </c>
      <c r="F2395" s="4">
        <f t="shared" si="209"/>
        <v>3</v>
      </c>
      <c r="G2395" s="4">
        <f t="shared" si="213"/>
        <v>4</v>
      </c>
      <c r="H2395" s="4">
        <f t="shared" si="215"/>
        <v>0</v>
      </c>
      <c r="I2395" s="5">
        <f t="shared" si="214"/>
        <v>0</v>
      </c>
      <c r="M2395" s="9">
        <v>3</v>
      </c>
      <c r="N2395" s="11">
        <f t="shared" si="210"/>
        <v>0</v>
      </c>
      <c r="O2395" s="9">
        <v>0</v>
      </c>
      <c r="P2395" s="11">
        <f t="shared" si="207"/>
        <v>0</v>
      </c>
      <c r="Q2395" s="12">
        <f t="shared" si="212"/>
        <v>1</v>
      </c>
      <c r="R2395" s="12">
        <f t="shared" si="211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08"/>
        <v>131</v>
      </c>
      <c r="F2396" s="4">
        <f t="shared" si="209"/>
        <v>23</v>
      </c>
      <c r="G2396" s="4">
        <f t="shared" si="213"/>
        <v>4</v>
      </c>
      <c r="H2396" s="4">
        <f t="shared" si="215"/>
        <v>0</v>
      </c>
      <c r="I2396" s="5">
        <f t="shared" si="214"/>
        <v>0</v>
      </c>
      <c r="M2396" s="9">
        <v>3</v>
      </c>
      <c r="N2396" s="11">
        <f t="shared" si="210"/>
        <v>1</v>
      </c>
      <c r="O2396" s="9">
        <v>0</v>
      </c>
      <c r="P2396" s="11">
        <f t="shared" ref="P2396:P2459" si="216">O2396-SUMIFS(O:O,B:B,B2396,A:A,A2396-1)</f>
        <v>0</v>
      </c>
      <c r="Q2396" s="12">
        <f t="shared" si="212"/>
        <v>1</v>
      </c>
      <c r="R2396" s="12">
        <f t="shared" si="211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08"/>
        <v>161</v>
      </c>
      <c r="F2397" s="4">
        <f t="shared" si="209"/>
        <v>20</v>
      </c>
      <c r="G2397" s="4">
        <f t="shared" si="213"/>
        <v>6</v>
      </c>
      <c r="H2397" s="4">
        <f t="shared" si="215"/>
        <v>0</v>
      </c>
      <c r="I2397" s="5">
        <f t="shared" si="214"/>
        <v>0</v>
      </c>
      <c r="M2397" s="9">
        <v>2</v>
      </c>
      <c r="N2397" s="11">
        <f t="shared" si="210"/>
        <v>0</v>
      </c>
      <c r="O2397" s="9">
        <v>0</v>
      </c>
      <c r="P2397" s="11">
        <f t="shared" si="216"/>
        <v>0</v>
      </c>
      <c r="Q2397" s="12">
        <f t="shared" si="212"/>
        <v>4</v>
      </c>
      <c r="R2397" s="12">
        <f t="shared" si="211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08"/>
        <v>255</v>
      </c>
      <c r="F2398" s="4">
        <f t="shared" si="209"/>
        <v>25</v>
      </c>
      <c r="G2398" s="4">
        <f t="shared" si="213"/>
        <v>14</v>
      </c>
      <c r="H2398" s="4">
        <f t="shared" si="215"/>
        <v>-2</v>
      </c>
      <c r="I2398" s="5">
        <f t="shared" si="214"/>
        <v>-0.125</v>
      </c>
      <c r="M2398" s="9">
        <v>12</v>
      </c>
      <c r="N2398" s="11">
        <f t="shared" si="210"/>
        <v>1</v>
      </c>
      <c r="O2398" s="9">
        <v>0</v>
      </c>
      <c r="P2398" s="11">
        <f t="shared" si="216"/>
        <v>-1</v>
      </c>
      <c r="Q2398" s="12">
        <f t="shared" si="212"/>
        <v>2</v>
      </c>
      <c r="R2398" s="12">
        <f t="shared" si="211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08"/>
        <v>34</v>
      </c>
      <c r="F2399" s="4">
        <f t="shared" si="209"/>
        <v>3</v>
      </c>
      <c r="G2399" s="4">
        <f t="shared" si="213"/>
        <v>2</v>
      </c>
      <c r="H2399" s="4">
        <f t="shared" si="215"/>
        <v>0</v>
      </c>
      <c r="I2399" s="5">
        <f t="shared" si="214"/>
        <v>0</v>
      </c>
      <c r="M2399" s="9">
        <v>2</v>
      </c>
      <c r="N2399" s="11">
        <f t="shared" si="210"/>
        <v>0</v>
      </c>
      <c r="O2399" s="9">
        <v>0</v>
      </c>
      <c r="P2399" s="11">
        <f t="shared" si="216"/>
        <v>0</v>
      </c>
      <c r="Q2399" s="12">
        <f t="shared" si="212"/>
        <v>0</v>
      </c>
      <c r="R2399" s="12">
        <f t="shared" si="211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08"/>
        <v>3071</v>
      </c>
      <c r="F2400" s="4">
        <f t="shared" si="209"/>
        <v>360</v>
      </c>
      <c r="G2400" s="4">
        <f t="shared" si="213"/>
        <v>194</v>
      </c>
      <c r="H2400" s="4">
        <f t="shared" si="215"/>
        <v>12</v>
      </c>
      <c r="I2400" s="5">
        <f t="shared" si="214"/>
        <v>6.5934065934065936E-2</v>
      </c>
      <c r="M2400" s="9">
        <v>133</v>
      </c>
      <c r="N2400" s="11">
        <f t="shared" si="210"/>
        <v>4</v>
      </c>
      <c r="O2400" s="9">
        <v>4</v>
      </c>
      <c r="P2400" s="11">
        <f t="shared" si="216"/>
        <v>0</v>
      </c>
      <c r="Q2400" s="12">
        <f t="shared" si="212"/>
        <v>57</v>
      </c>
      <c r="R2400" s="12">
        <f t="shared" si="211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08"/>
        <v>524</v>
      </c>
      <c r="F2401" s="4">
        <f t="shared" si="209"/>
        <v>60</v>
      </c>
      <c r="G2401" s="4">
        <f t="shared" si="213"/>
        <v>4</v>
      </c>
      <c r="H2401" s="4">
        <f t="shared" si="215"/>
        <v>0</v>
      </c>
      <c r="I2401" s="5">
        <f t="shared" si="214"/>
        <v>0</v>
      </c>
      <c r="M2401" s="9">
        <v>0</v>
      </c>
      <c r="N2401" s="11">
        <f t="shared" si="210"/>
        <v>0</v>
      </c>
      <c r="O2401" s="9">
        <v>0</v>
      </c>
      <c r="P2401" s="11">
        <f t="shared" si="216"/>
        <v>0</v>
      </c>
      <c r="Q2401" s="12">
        <f t="shared" si="212"/>
        <v>4</v>
      </c>
      <c r="R2401" s="12">
        <f t="shared" si="211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08"/>
        <v>168</v>
      </c>
      <c r="F2402" s="4">
        <f t="shared" si="209"/>
        <v>18</v>
      </c>
      <c r="G2402" s="4">
        <f t="shared" si="213"/>
        <v>13</v>
      </c>
      <c r="H2402" s="4">
        <f t="shared" si="215"/>
        <v>1</v>
      </c>
      <c r="I2402" s="5">
        <f t="shared" si="214"/>
        <v>8.3333333333333329E-2</v>
      </c>
      <c r="M2402" s="9">
        <v>1</v>
      </c>
      <c r="N2402" s="11">
        <f t="shared" si="210"/>
        <v>0</v>
      </c>
      <c r="O2402" s="9">
        <v>0</v>
      </c>
      <c r="P2402" s="11">
        <f t="shared" si="216"/>
        <v>0</v>
      </c>
      <c r="Q2402" s="12">
        <f t="shared" si="212"/>
        <v>12</v>
      </c>
      <c r="R2402" s="12">
        <f t="shared" si="211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08"/>
        <v>353</v>
      </c>
      <c r="F2403" s="4">
        <f t="shared" si="209"/>
        <v>22</v>
      </c>
      <c r="G2403" s="4">
        <f t="shared" si="213"/>
        <v>15</v>
      </c>
      <c r="H2403" s="4">
        <f t="shared" si="215"/>
        <v>0</v>
      </c>
      <c r="I2403" s="5">
        <f t="shared" si="214"/>
        <v>0</v>
      </c>
      <c r="M2403" s="9">
        <v>13</v>
      </c>
      <c r="N2403" s="11">
        <f t="shared" si="210"/>
        <v>3</v>
      </c>
      <c r="O2403" s="9">
        <v>0</v>
      </c>
      <c r="P2403" s="11">
        <f t="shared" si="216"/>
        <v>0</v>
      </c>
      <c r="Q2403" s="12">
        <f t="shared" si="212"/>
        <v>2</v>
      </c>
      <c r="R2403" s="12">
        <f t="shared" si="211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08"/>
        <v>40</v>
      </c>
      <c r="F2404" s="4">
        <f t="shared" si="209"/>
        <v>5</v>
      </c>
      <c r="G2404" s="4">
        <f t="shared" si="213"/>
        <v>2</v>
      </c>
      <c r="H2404" s="4">
        <f t="shared" si="215"/>
        <v>0</v>
      </c>
      <c r="I2404" s="5">
        <f t="shared" si="214"/>
        <v>0</v>
      </c>
      <c r="M2404" s="9">
        <v>2</v>
      </c>
      <c r="N2404" s="11">
        <f t="shared" si="210"/>
        <v>0</v>
      </c>
      <c r="O2404" s="9">
        <v>0</v>
      </c>
      <c r="P2404" s="11">
        <f t="shared" si="216"/>
        <v>0</v>
      </c>
      <c r="Q2404" s="12">
        <f t="shared" si="212"/>
        <v>0</v>
      </c>
      <c r="R2404" s="12">
        <f t="shared" si="211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217">SUM(C2405:D2405)</f>
        <v>139</v>
      </c>
      <c r="F2405" s="4">
        <f t="shared" si="209"/>
        <v>27</v>
      </c>
      <c r="G2405" s="4">
        <f t="shared" si="213"/>
        <v>9</v>
      </c>
      <c r="H2405" s="4">
        <f t="shared" si="215"/>
        <v>0</v>
      </c>
      <c r="I2405" s="5">
        <f t="shared" si="214"/>
        <v>0</v>
      </c>
      <c r="M2405" s="9">
        <v>3</v>
      </c>
      <c r="N2405" s="11">
        <f t="shared" si="210"/>
        <v>0</v>
      </c>
      <c r="O2405" s="9">
        <v>0</v>
      </c>
      <c r="P2405" s="11">
        <f t="shared" si="216"/>
        <v>0</v>
      </c>
      <c r="Q2405" s="12">
        <f t="shared" si="212"/>
        <v>6</v>
      </c>
      <c r="R2405" s="12">
        <f t="shared" si="211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17"/>
        <v>318</v>
      </c>
      <c r="F2406" s="4">
        <f t="shared" ref="F2406:F2469" si="218">E2406-SUMIFS(E:E,A:A,A2406-1,B:B,B2406)</f>
        <v>23</v>
      </c>
      <c r="G2406" s="4">
        <f t="shared" si="213"/>
        <v>21</v>
      </c>
      <c r="H2406" s="4">
        <f t="shared" si="215"/>
        <v>2</v>
      </c>
      <c r="I2406" s="5">
        <f t="shared" si="214"/>
        <v>0.10526315789473684</v>
      </c>
      <c r="M2406" s="9">
        <v>17</v>
      </c>
      <c r="N2406" s="11">
        <f t="shared" ref="N2406:N2469" si="219">M2406-SUMIFS(M:M,B:B,B2406,A:A,A2406-1)</f>
        <v>2</v>
      </c>
      <c r="O2406" s="9">
        <v>0</v>
      </c>
      <c r="P2406" s="11">
        <f t="shared" si="216"/>
        <v>0</v>
      </c>
      <c r="Q2406" s="12">
        <f t="shared" si="212"/>
        <v>4</v>
      </c>
      <c r="R2406" s="12">
        <f t="shared" ref="R2406:R2469" si="220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17"/>
        <v>483</v>
      </c>
      <c r="F2407" s="4">
        <f t="shared" si="218"/>
        <v>47</v>
      </c>
      <c r="G2407" s="4">
        <f t="shared" si="213"/>
        <v>31</v>
      </c>
      <c r="H2407" s="4">
        <f t="shared" si="215"/>
        <v>1</v>
      </c>
      <c r="I2407" s="5">
        <f t="shared" si="214"/>
        <v>3.3333333333333333E-2</v>
      </c>
      <c r="M2407" s="9">
        <v>10</v>
      </c>
      <c r="N2407" s="11">
        <f t="shared" si="219"/>
        <v>2</v>
      </c>
      <c r="O2407" s="9">
        <v>3</v>
      </c>
      <c r="P2407" s="11">
        <f t="shared" si="216"/>
        <v>0</v>
      </c>
      <c r="Q2407" s="12">
        <f t="shared" si="212"/>
        <v>18</v>
      </c>
      <c r="R2407" s="12">
        <f t="shared" si="220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17"/>
        <v>936</v>
      </c>
      <c r="F2408" s="4">
        <f t="shared" si="218"/>
        <v>125</v>
      </c>
      <c r="G2408" s="4">
        <f t="shared" si="213"/>
        <v>83</v>
      </c>
      <c r="H2408" s="4">
        <f t="shared" si="215"/>
        <v>10</v>
      </c>
      <c r="I2408" s="5">
        <f t="shared" si="214"/>
        <v>0.13698630136986301</v>
      </c>
      <c r="M2408" s="9">
        <v>32</v>
      </c>
      <c r="N2408" s="11">
        <f t="shared" si="219"/>
        <v>4</v>
      </c>
      <c r="O2408" s="9">
        <v>0</v>
      </c>
      <c r="P2408" s="11">
        <f t="shared" si="216"/>
        <v>0</v>
      </c>
      <c r="Q2408" s="12">
        <f t="shared" si="212"/>
        <v>51</v>
      </c>
      <c r="R2408" s="12">
        <f t="shared" si="220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17"/>
        <v>185</v>
      </c>
      <c r="F2409" s="4">
        <f t="shared" si="218"/>
        <v>16</v>
      </c>
      <c r="G2409" s="4">
        <f t="shared" si="213"/>
        <v>28</v>
      </c>
      <c r="H2409" s="4">
        <f t="shared" si="215"/>
        <v>1</v>
      </c>
      <c r="I2409" s="5">
        <f t="shared" si="214"/>
        <v>3.7037037037037035E-2</v>
      </c>
      <c r="M2409" s="9">
        <v>17</v>
      </c>
      <c r="N2409" s="11">
        <f t="shared" si="219"/>
        <v>2</v>
      </c>
      <c r="O2409" s="9">
        <v>1</v>
      </c>
      <c r="P2409" s="11">
        <f t="shared" si="216"/>
        <v>0</v>
      </c>
      <c r="Q2409" s="12">
        <f t="shared" si="212"/>
        <v>10</v>
      </c>
      <c r="R2409" s="12">
        <f t="shared" si="220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17"/>
        <v>225</v>
      </c>
      <c r="F2410" s="4">
        <f t="shared" si="218"/>
        <v>14</v>
      </c>
      <c r="G2410" s="4">
        <f t="shared" si="213"/>
        <v>13</v>
      </c>
      <c r="H2410" s="4">
        <f t="shared" si="215"/>
        <v>1</v>
      </c>
      <c r="I2410" s="5">
        <f t="shared" si="214"/>
        <v>8.3333333333333329E-2</v>
      </c>
      <c r="M2410" s="9">
        <v>4</v>
      </c>
      <c r="N2410" s="11">
        <f t="shared" si="219"/>
        <v>0</v>
      </c>
      <c r="O2410" s="9">
        <v>1</v>
      </c>
      <c r="P2410" s="11">
        <f t="shared" si="216"/>
        <v>0</v>
      </c>
      <c r="Q2410" s="12">
        <f t="shared" si="212"/>
        <v>8</v>
      </c>
      <c r="R2410" s="12">
        <f t="shared" si="220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17"/>
        <v>713</v>
      </c>
      <c r="F2411" s="4">
        <f t="shared" si="218"/>
        <v>47</v>
      </c>
      <c r="G2411" s="4">
        <f t="shared" si="213"/>
        <v>34</v>
      </c>
      <c r="H2411" s="4">
        <f t="shared" si="215"/>
        <v>1</v>
      </c>
      <c r="I2411" s="5">
        <f t="shared" si="214"/>
        <v>3.0303030303030304E-2</v>
      </c>
      <c r="M2411" s="9">
        <v>26</v>
      </c>
      <c r="N2411" s="11">
        <f t="shared" si="219"/>
        <v>2</v>
      </c>
      <c r="O2411" s="9">
        <v>0</v>
      </c>
      <c r="P2411" s="11">
        <f t="shared" si="216"/>
        <v>0</v>
      </c>
      <c r="Q2411" s="12">
        <f t="shared" si="212"/>
        <v>8</v>
      </c>
      <c r="R2411" s="12">
        <f t="shared" si="220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17"/>
        <v>432</v>
      </c>
      <c r="F2412" s="4">
        <f t="shared" si="218"/>
        <v>62</v>
      </c>
      <c r="G2412" s="4">
        <f t="shared" si="213"/>
        <v>6</v>
      </c>
      <c r="H2412" s="4">
        <f t="shared" si="215"/>
        <v>0</v>
      </c>
      <c r="I2412" s="5">
        <f t="shared" si="214"/>
        <v>0</v>
      </c>
      <c r="M2412" s="9">
        <v>4</v>
      </c>
      <c r="N2412" s="11">
        <f t="shared" si="219"/>
        <v>0</v>
      </c>
      <c r="O2412" s="9">
        <v>0</v>
      </c>
      <c r="P2412" s="11">
        <f t="shared" si="216"/>
        <v>0</v>
      </c>
      <c r="Q2412" s="12">
        <f t="shared" si="212"/>
        <v>2</v>
      </c>
      <c r="R2412" s="12">
        <f t="shared" si="220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17"/>
        <v>143</v>
      </c>
      <c r="F2413" s="4">
        <f t="shared" si="218"/>
        <v>14</v>
      </c>
      <c r="G2413" s="4">
        <f t="shared" si="213"/>
        <v>9</v>
      </c>
      <c r="H2413" s="4">
        <f t="shared" si="215"/>
        <v>0</v>
      </c>
      <c r="I2413" s="5">
        <f t="shared" si="214"/>
        <v>0</v>
      </c>
      <c r="M2413" s="9">
        <v>5</v>
      </c>
      <c r="N2413" s="11">
        <f t="shared" si="219"/>
        <v>0</v>
      </c>
      <c r="O2413" s="9">
        <v>0</v>
      </c>
      <c r="P2413" s="11">
        <f t="shared" si="216"/>
        <v>0</v>
      </c>
      <c r="Q2413" s="12">
        <f t="shared" si="212"/>
        <v>4</v>
      </c>
      <c r="R2413" s="12">
        <f t="shared" si="220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17"/>
        <v>87</v>
      </c>
      <c r="F2414" s="4">
        <f t="shared" si="218"/>
        <v>5</v>
      </c>
      <c r="G2414" s="4">
        <f t="shared" si="213"/>
        <v>3</v>
      </c>
      <c r="H2414" s="4">
        <f t="shared" si="215"/>
        <v>0</v>
      </c>
      <c r="I2414" s="5">
        <f t="shared" si="214"/>
        <v>0</v>
      </c>
      <c r="M2414" s="9">
        <v>2</v>
      </c>
      <c r="N2414" s="11">
        <f t="shared" si="219"/>
        <v>0</v>
      </c>
      <c r="O2414" s="9">
        <v>0</v>
      </c>
      <c r="P2414" s="11">
        <f t="shared" si="216"/>
        <v>0</v>
      </c>
      <c r="Q2414" s="12">
        <f t="shared" si="212"/>
        <v>1</v>
      </c>
      <c r="R2414" s="12">
        <f t="shared" si="220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17"/>
        <v>255</v>
      </c>
      <c r="F2415" s="4">
        <f t="shared" si="218"/>
        <v>20</v>
      </c>
      <c r="G2415" s="4">
        <f t="shared" si="213"/>
        <v>10</v>
      </c>
      <c r="H2415" s="4">
        <f t="shared" si="215"/>
        <v>1</v>
      </c>
      <c r="I2415" s="5">
        <f t="shared" si="214"/>
        <v>0.1111111111111111</v>
      </c>
      <c r="M2415" s="9">
        <v>6</v>
      </c>
      <c r="N2415" s="11">
        <f t="shared" si="219"/>
        <v>0</v>
      </c>
      <c r="O2415" s="9">
        <v>1</v>
      </c>
      <c r="P2415" s="11">
        <f t="shared" si="216"/>
        <v>0</v>
      </c>
      <c r="Q2415" s="12">
        <f t="shared" si="212"/>
        <v>3</v>
      </c>
      <c r="R2415" s="12">
        <f t="shared" si="220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17"/>
        <v>1537</v>
      </c>
      <c r="F2416" s="4">
        <f t="shared" si="218"/>
        <v>131</v>
      </c>
      <c r="G2416" s="4">
        <f t="shared" si="213"/>
        <v>108</v>
      </c>
      <c r="H2416" s="4">
        <f t="shared" si="215"/>
        <v>6</v>
      </c>
      <c r="I2416" s="5">
        <f t="shared" si="214"/>
        <v>5.8823529411764705E-2</v>
      </c>
      <c r="M2416" s="9">
        <v>42</v>
      </c>
      <c r="N2416" s="11">
        <f t="shared" si="219"/>
        <v>6</v>
      </c>
      <c r="O2416" s="9">
        <v>2</v>
      </c>
      <c r="P2416" s="11">
        <f t="shared" si="216"/>
        <v>0</v>
      </c>
      <c r="Q2416" s="12">
        <f t="shared" si="212"/>
        <v>64</v>
      </c>
      <c r="R2416" s="12">
        <f t="shared" si="220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17"/>
        <v>48</v>
      </c>
      <c r="F2417" s="4">
        <f t="shared" si="218"/>
        <v>8</v>
      </c>
      <c r="G2417" s="4">
        <f t="shared" si="213"/>
        <v>1</v>
      </c>
      <c r="H2417" s="4">
        <f t="shared" si="215"/>
        <v>0</v>
      </c>
      <c r="I2417" s="5">
        <f t="shared" si="214"/>
        <v>0</v>
      </c>
      <c r="M2417" s="9">
        <v>0</v>
      </c>
      <c r="N2417" s="11">
        <f t="shared" si="219"/>
        <v>0</v>
      </c>
      <c r="O2417" s="9">
        <v>0</v>
      </c>
      <c r="P2417" s="11">
        <f t="shared" si="216"/>
        <v>0</v>
      </c>
      <c r="Q2417" s="12">
        <f t="shared" si="212"/>
        <v>1</v>
      </c>
      <c r="R2417" s="12">
        <f t="shared" si="220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217"/>
        <v>118</v>
      </c>
      <c r="F2418" s="4">
        <f t="shared" si="218"/>
        <v>10</v>
      </c>
      <c r="G2418" s="4">
        <f t="shared" si="213"/>
        <v>5</v>
      </c>
      <c r="H2418" s="4">
        <f t="shared" si="215"/>
        <v>0</v>
      </c>
      <c r="I2418" s="5">
        <f t="shared" si="214"/>
        <v>0</v>
      </c>
      <c r="M2418" s="9">
        <v>5</v>
      </c>
      <c r="N2418" s="11">
        <f t="shared" si="219"/>
        <v>0</v>
      </c>
      <c r="O2418" s="9">
        <v>0</v>
      </c>
      <c r="P2418" s="11">
        <f t="shared" si="216"/>
        <v>0</v>
      </c>
      <c r="Q2418" s="12">
        <f t="shared" ref="Q2418:Q2451" si="221">G2418-O2418-M2418</f>
        <v>0</v>
      </c>
      <c r="R2418" s="12">
        <f t="shared" si="220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17"/>
        <v>167</v>
      </c>
      <c r="F2419" s="4">
        <f t="shared" si="218"/>
        <v>20</v>
      </c>
      <c r="G2419" s="4">
        <f t="shared" si="213"/>
        <v>9</v>
      </c>
      <c r="H2419" s="4">
        <f t="shared" si="215"/>
        <v>1</v>
      </c>
      <c r="I2419" s="5">
        <f t="shared" si="214"/>
        <v>0.125</v>
      </c>
      <c r="M2419" s="9">
        <v>3</v>
      </c>
      <c r="N2419" s="11">
        <f t="shared" si="219"/>
        <v>0</v>
      </c>
      <c r="O2419" s="9">
        <v>1</v>
      </c>
      <c r="P2419" s="11">
        <f t="shared" si="216"/>
        <v>0</v>
      </c>
      <c r="Q2419" s="12">
        <f t="shared" si="221"/>
        <v>5</v>
      </c>
      <c r="R2419" s="12">
        <f t="shared" si="220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17"/>
        <v>390</v>
      </c>
      <c r="F2420" s="4">
        <f t="shared" si="218"/>
        <v>29</v>
      </c>
      <c r="G2420" s="4">
        <f t="shared" si="213"/>
        <v>7</v>
      </c>
      <c r="H2420" s="4">
        <f t="shared" si="215"/>
        <v>0</v>
      </c>
      <c r="I2420" s="5">
        <f t="shared" si="214"/>
        <v>0</v>
      </c>
      <c r="M2420" s="9">
        <v>3</v>
      </c>
      <c r="N2420" s="11">
        <f t="shared" si="219"/>
        <v>0</v>
      </c>
      <c r="O2420" s="9">
        <v>0</v>
      </c>
      <c r="P2420" s="11">
        <f t="shared" si="216"/>
        <v>0</v>
      </c>
      <c r="Q2420" s="12">
        <f t="shared" si="221"/>
        <v>4</v>
      </c>
      <c r="R2420" s="12">
        <f t="shared" si="220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17"/>
        <v>47</v>
      </c>
      <c r="F2421" s="4">
        <f t="shared" si="218"/>
        <v>3</v>
      </c>
      <c r="G2421" s="4">
        <f t="shared" si="213"/>
        <v>6</v>
      </c>
      <c r="H2421" s="4">
        <f t="shared" si="215"/>
        <v>0</v>
      </c>
      <c r="I2421" s="5">
        <f t="shared" si="214"/>
        <v>0</v>
      </c>
      <c r="M2421" s="9">
        <v>3</v>
      </c>
      <c r="N2421" s="11">
        <f t="shared" si="219"/>
        <v>0</v>
      </c>
      <c r="O2421" s="9">
        <v>0</v>
      </c>
      <c r="P2421" s="11">
        <f t="shared" si="216"/>
        <v>0</v>
      </c>
      <c r="Q2421" s="12">
        <f t="shared" si="221"/>
        <v>3</v>
      </c>
      <c r="R2421" s="12">
        <f t="shared" si="220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17"/>
        <v>44</v>
      </c>
      <c r="F2422" s="4">
        <f t="shared" si="218"/>
        <v>2</v>
      </c>
      <c r="G2422" s="4">
        <f t="shared" si="213"/>
        <v>0</v>
      </c>
      <c r="H2422" s="4">
        <f t="shared" si="215"/>
        <v>0</v>
      </c>
      <c r="I2422" s="5">
        <f t="shared" si="214"/>
        <v>0</v>
      </c>
      <c r="M2422" s="9">
        <v>0</v>
      </c>
      <c r="N2422" s="11">
        <f t="shared" si="219"/>
        <v>0</v>
      </c>
      <c r="O2422" s="9">
        <v>0</v>
      </c>
      <c r="P2422" s="11">
        <f t="shared" si="216"/>
        <v>0</v>
      </c>
      <c r="Q2422" s="12">
        <f t="shared" si="221"/>
        <v>0</v>
      </c>
      <c r="R2422" s="12">
        <f t="shared" si="220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17"/>
        <v>56</v>
      </c>
      <c r="F2423" s="4">
        <f t="shared" si="218"/>
        <v>6</v>
      </c>
      <c r="G2423" s="4">
        <f t="shared" si="213"/>
        <v>5</v>
      </c>
      <c r="H2423" s="4">
        <f t="shared" si="215"/>
        <v>0</v>
      </c>
      <c r="I2423" s="5">
        <f t="shared" si="214"/>
        <v>0</v>
      </c>
      <c r="M2423" s="9">
        <v>4</v>
      </c>
      <c r="N2423" s="11">
        <f t="shared" si="219"/>
        <v>0</v>
      </c>
      <c r="O2423" s="9">
        <v>0</v>
      </c>
      <c r="P2423" s="11">
        <f t="shared" si="216"/>
        <v>0</v>
      </c>
      <c r="Q2423" s="12">
        <f t="shared" si="221"/>
        <v>1</v>
      </c>
      <c r="R2423" s="12">
        <f t="shared" si="220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17"/>
        <v>1028</v>
      </c>
      <c r="F2424" s="4">
        <f t="shared" si="218"/>
        <v>50</v>
      </c>
      <c r="G2424" s="4">
        <f t="shared" si="213"/>
        <v>94</v>
      </c>
      <c r="H2424" s="4">
        <f t="shared" si="215"/>
        <v>1</v>
      </c>
      <c r="I2424" s="5">
        <f t="shared" si="214"/>
        <v>1.0752688172043012E-2</v>
      </c>
      <c r="M2424" s="9">
        <v>38</v>
      </c>
      <c r="N2424" s="11">
        <f t="shared" si="219"/>
        <v>4</v>
      </c>
      <c r="O2424" s="9">
        <v>2</v>
      </c>
      <c r="P2424" s="11">
        <f t="shared" si="216"/>
        <v>0</v>
      </c>
      <c r="Q2424" s="12">
        <f t="shared" si="221"/>
        <v>54</v>
      </c>
      <c r="R2424" s="12">
        <f t="shared" si="220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17"/>
        <v>246</v>
      </c>
      <c r="F2425" s="4">
        <f t="shared" si="218"/>
        <v>27</v>
      </c>
      <c r="G2425" s="4">
        <f t="shared" si="213"/>
        <v>1</v>
      </c>
      <c r="H2425" s="4">
        <f t="shared" si="215"/>
        <v>1</v>
      </c>
      <c r="I2425" s="5">
        <f t="shared" si="214"/>
        <v>0</v>
      </c>
      <c r="M2425" s="9">
        <v>0</v>
      </c>
      <c r="N2425" s="11">
        <f t="shared" si="219"/>
        <v>0</v>
      </c>
      <c r="O2425" s="9">
        <v>0</v>
      </c>
      <c r="P2425" s="11">
        <f t="shared" si="216"/>
        <v>0</v>
      </c>
      <c r="Q2425" s="12">
        <f t="shared" si="221"/>
        <v>1</v>
      </c>
      <c r="R2425" s="12">
        <f t="shared" si="220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17"/>
        <v>413</v>
      </c>
      <c r="F2426" s="4">
        <f t="shared" si="218"/>
        <v>32</v>
      </c>
      <c r="G2426" s="4">
        <f t="shared" ref="G2426:G2489" si="222">C2426</f>
        <v>8</v>
      </c>
      <c r="H2426" s="4">
        <f t="shared" si="215"/>
        <v>1</v>
      </c>
      <c r="I2426" s="5">
        <f t="shared" si="214"/>
        <v>0.14285714285714285</v>
      </c>
      <c r="M2426" s="9">
        <v>7</v>
      </c>
      <c r="N2426" s="11">
        <f t="shared" si="219"/>
        <v>1</v>
      </c>
      <c r="O2426" s="9">
        <v>0</v>
      </c>
      <c r="P2426" s="11">
        <f t="shared" si="216"/>
        <v>0</v>
      </c>
      <c r="Q2426" s="12">
        <f t="shared" si="221"/>
        <v>1</v>
      </c>
      <c r="R2426" s="12">
        <f t="shared" si="220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17"/>
        <v>922</v>
      </c>
      <c r="F2427" s="4">
        <f t="shared" si="218"/>
        <v>70</v>
      </c>
      <c r="G2427" s="4">
        <f t="shared" si="222"/>
        <v>105</v>
      </c>
      <c r="H2427" s="4">
        <f t="shared" si="215"/>
        <v>10</v>
      </c>
      <c r="I2427" s="5">
        <f t="shared" si="214"/>
        <v>0.10526315789473684</v>
      </c>
      <c r="M2427" s="9">
        <v>66</v>
      </c>
      <c r="N2427" s="11">
        <f t="shared" si="219"/>
        <v>6</v>
      </c>
      <c r="O2427" s="9">
        <v>0</v>
      </c>
      <c r="P2427" s="11">
        <f t="shared" si="216"/>
        <v>0</v>
      </c>
      <c r="Q2427" s="12">
        <f t="shared" si="221"/>
        <v>39</v>
      </c>
      <c r="R2427" s="12">
        <f t="shared" si="220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17"/>
        <v>2681</v>
      </c>
      <c r="F2428" s="4">
        <f t="shared" si="218"/>
        <v>241</v>
      </c>
      <c r="G2428" s="4">
        <f t="shared" si="222"/>
        <v>295</v>
      </c>
      <c r="H2428" s="4">
        <f t="shared" si="215"/>
        <v>24</v>
      </c>
      <c r="I2428" s="5">
        <f t="shared" si="214"/>
        <v>8.8560885608856083E-2</v>
      </c>
      <c r="M2428" s="9">
        <v>131</v>
      </c>
      <c r="N2428" s="11">
        <f t="shared" si="219"/>
        <v>7</v>
      </c>
      <c r="O2428" s="9">
        <v>6</v>
      </c>
      <c r="P2428" s="11">
        <f t="shared" si="216"/>
        <v>0</v>
      </c>
      <c r="Q2428" s="12">
        <f t="shared" si="221"/>
        <v>158</v>
      </c>
      <c r="R2428" s="12">
        <f t="shared" si="220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17"/>
        <v>136</v>
      </c>
      <c r="F2429" s="4">
        <f t="shared" si="218"/>
        <v>10</v>
      </c>
      <c r="G2429" s="4">
        <f t="shared" si="222"/>
        <v>11</v>
      </c>
      <c r="H2429" s="4">
        <f t="shared" si="215"/>
        <v>0</v>
      </c>
      <c r="I2429" s="5">
        <f t="shared" si="214"/>
        <v>0</v>
      </c>
      <c r="M2429" s="9">
        <v>5</v>
      </c>
      <c r="N2429" s="11">
        <f t="shared" si="219"/>
        <v>0</v>
      </c>
      <c r="O2429" s="9">
        <v>0</v>
      </c>
      <c r="P2429" s="11">
        <f t="shared" si="216"/>
        <v>0</v>
      </c>
      <c r="Q2429" s="12">
        <f t="shared" si="221"/>
        <v>6</v>
      </c>
      <c r="R2429" s="12">
        <f t="shared" si="220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17"/>
        <v>153</v>
      </c>
      <c r="F2430" s="4">
        <f t="shared" si="218"/>
        <v>58</v>
      </c>
      <c r="G2430" s="4">
        <f t="shared" si="222"/>
        <v>3</v>
      </c>
      <c r="H2430" s="4">
        <f t="shared" si="215"/>
        <v>0</v>
      </c>
      <c r="I2430" s="5">
        <f t="shared" si="214"/>
        <v>0</v>
      </c>
      <c r="M2430" s="9">
        <v>2</v>
      </c>
      <c r="N2430" s="11">
        <f t="shared" si="219"/>
        <v>2</v>
      </c>
      <c r="O2430" s="9">
        <v>0</v>
      </c>
      <c r="P2430" s="11">
        <f t="shared" si="216"/>
        <v>0</v>
      </c>
      <c r="Q2430" s="12">
        <f t="shared" si="221"/>
        <v>1</v>
      </c>
      <c r="R2430" s="12">
        <f t="shared" si="220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17"/>
        <v>629</v>
      </c>
      <c r="F2431" s="4">
        <f t="shared" si="218"/>
        <v>53</v>
      </c>
      <c r="G2431" s="4">
        <f t="shared" si="222"/>
        <v>24</v>
      </c>
      <c r="H2431" s="4">
        <f t="shared" si="215"/>
        <v>2</v>
      </c>
      <c r="I2431" s="5">
        <f t="shared" si="214"/>
        <v>9.0909090909090912E-2</v>
      </c>
      <c r="M2431" s="9">
        <v>22</v>
      </c>
      <c r="N2431" s="11">
        <f t="shared" si="219"/>
        <v>1</v>
      </c>
      <c r="O2431" s="9">
        <v>1</v>
      </c>
      <c r="P2431" s="11">
        <f t="shared" si="216"/>
        <v>1</v>
      </c>
      <c r="Q2431" s="12">
        <f t="shared" si="221"/>
        <v>1</v>
      </c>
      <c r="R2431" s="12">
        <f t="shared" si="220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17"/>
        <v>10567</v>
      </c>
      <c r="F2432" s="4">
        <f t="shared" si="218"/>
        <v>2198</v>
      </c>
      <c r="G2432" s="4">
        <f t="shared" si="222"/>
        <v>1682</v>
      </c>
      <c r="H2432" s="4">
        <f t="shared" si="215"/>
        <v>190</v>
      </c>
      <c r="I2432" s="5">
        <f t="shared" si="214"/>
        <v>0.12734584450402145</v>
      </c>
      <c r="M2432" s="9">
        <v>504</v>
      </c>
      <c r="N2432" s="11">
        <f t="shared" si="219"/>
        <v>90</v>
      </c>
      <c r="O2432" s="9">
        <v>33</v>
      </c>
      <c r="P2432" s="11">
        <f t="shared" si="216"/>
        <v>0</v>
      </c>
      <c r="Q2432" s="12">
        <f t="shared" si="221"/>
        <v>1145</v>
      </c>
      <c r="R2432" s="12">
        <f t="shared" si="220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17"/>
        <v>236</v>
      </c>
      <c r="F2433" s="4">
        <f t="shared" si="218"/>
        <v>27</v>
      </c>
      <c r="G2433" s="4">
        <f t="shared" si="222"/>
        <v>12</v>
      </c>
      <c r="H2433" s="4">
        <f t="shared" si="215"/>
        <v>1</v>
      </c>
      <c r="I2433" s="5">
        <f t="shared" si="214"/>
        <v>9.0909090909090912E-2</v>
      </c>
      <c r="M2433" s="9">
        <v>1</v>
      </c>
      <c r="N2433" s="11">
        <f t="shared" si="219"/>
        <v>0</v>
      </c>
      <c r="O2433" s="9">
        <v>1</v>
      </c>
      <c r="P2433" s="11">
        <f t="shared" si="216"/>
        <v>0</v>
      </c>
      <c r="Q2433" s="12">
        <f t="shared" si="221"/>
        <v>10</v>
      </c>
      <c r="R2433" s="12">
        <f t="shared" si="220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17"/>
        <v>119</v>
      </c>
      <c r="F2434" s="4">
        <f t="shared" si="218"/>
        <v>16</v>
      </c>
      <c r="G2434" s="4">
        <f t="shared" si="222"/>
        <v>5</v>
      </c>
      <c r="H2434" s="4">
        <f t="shared" si="215"/>
        <v>1</v>
      </c>
      <c r="I2434" s="5">
        <f t="shared" si="214"/>
        <v>0.25</v>
      </c>
      <c r="M2434" s="9">
        <v>0</v>
      </c>
      <c r="N2434" s="11">
        <f t="shared" si="219"/>
        <v>0</v>
      </c>
      <c r="O2434" s="9">
        <v>0</v>
      </c>
      <c r="P2434" s="11">
        <f t="shared" si="216"/>
        <v>0</v>
      </c>
      <c r="Q2434" s="12">
        <f t="shared" si="221"/>
        <v>5</v>
      </c>
      <c r="R2434" s="12">
        <f t="shared" si="220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17"/>
        <v>517</v>
      </c>
      <c r="F2435" s="4">
        <f t="shared" si="218"/>
        <v>53</v>
      </c>
      <c r="G2435" s="4">
        <f t="shared" si="222"/>
        <v>45</v>
      </c>
      <c r="H2435" s="4">
        <f t="shared" si="215"/>
        <v>0</v>
      </c>
      <c r="I2435" s="5">
        <f t="shared" ref="I2435:I2498" si="223">IFERROR((G2435-SUMIFS(G:G,A:A,A2435-1,B:B,B2435))/SUMIFS(G:G,A:A,A2435-1,B:B,B2435),0)</f>
        <v>0</v>
      </c>
      <c r="M2435" s="9">
        <v>35</v>
      </c>
      <c r="N2435" s="11">
        <f t="shared" si="219"/>
        <v>4</v>
      </c>
      <c r="O2435" s="9">
        <v>1</v>
      </c>
      <c r="P2435" s="11">
        <f t="shared" si="216"/>
        <v>0</v>
      </c>
      <c r="Q2435" s="12">
        <f t="shared" si="221"/>
        <v>9</v>
      </c>
      <c r="R2435" s="12">
        <f t="shared" si="220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17"/>
        <v>2448</v>
      </c>
      <c r="F2436" s="4">
        <f t="shared" si="218"/>
        <v>152</v>
      </c>
      <c r="G2436" s="4">
        <f t="shared" si="222"/>
        <v>497</v>
      </c>
      <c r="H2436" s="4">
        <f t="shared" si="215"/>
        <v>6</v>
      </c>
      <c r="I2436" s="5">
        <f t="shared" si="223"/>
        <v>1.2219959266802444E-2</v>
      </c>
      <c r="M2436" s="9">
        <v>175</v>
      </c>
      <c r="N2436" s="11">
        <f t="shared" si="219"/>
        <v>10</v>
      </c>
      <c r="O2436" s="9">
        <v>29</v>
      </c>
      <c r="P2436" s="11">
        <f t="shared" si="216"/>
        <v>1</v>
      </c>
      <c r="Q2436" s="12">
        <f t="shared" si="221"/>
        <v>293</v>
      </c>
      <c r="R2436" s="12">
        <f t="shared" si="220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17"/>
        <v>691</v>
      </c>
      <c r="F2437" s="4">
        <f t="shared" si="218"/>
        <v>92</v>
      </c>
      <c r="G2437" s="4">
        <f t="shared" si="222"/>
        <v>55</v>
      </c>
      <c r="H2437" s="4">
        <f t="shared" ref="H2437:H2500" si="224">G2437-SUMIFS(G:G,A:A,A2437-1,B:B,B2437)</f>
        <v>1</v>
      </c>
      <c r="I2437" s="5">
        <f t="shared" si="223"/>
        <v>1.8518518518518517E-2</v>
      </c>
      <c r="M2437" s="9">
        <v>30</v>
      </c>
      <c r="N2437" s="11">
        <f t="shared" si="219"/>
        <v>3</v>
      </c>
      <c r="O2437" s="9">
        <v>0</v>
      </c>
      <c r="P2437" s="11">
        <f t="shared" si="216"/>
        <v>0</v>
      </c>
      <c r="Q2437" s="12">
        <f t="shared" si="221"/>
        <v>25</v>
      </c>
      <c r="R2437" s="12">
        <f t="shared" si="220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17"/>
        <v>131</v>
      </c>
      <c r="F2438" s="4">
        <f t="shared" si="218"/>
        <v>18</v>
      </c>
      <c r="G2438" s="4">
        <f t="shared" si="222"/>
        <v>20</v>
      </c>
      <c r="H2438" s="4">
        <f t="shared" si="224"/>
        <v>1</v>
      </c>
      <c r="I2438" s="5">
        <f t="shared" si="223"/>
        <v>5.2631578947368418E-2</v>
      </c>
      <c r="M2438" s="9">
        <v>1</v>
      </c>
      <c r="N2438" s="11">
        <f t="shared" si="219"/>
        <v>0</v>
      </c>
      <c r="O2438" s="9">
        <v>1</v>
      </c>
      <c r="P2438" s="11">
        <f t="shared" si="216"/>
        <v>0</v>
      </c>
      <c r="Q2438" s="12">
        <f t="shared" si="221"/>
        <v>18</v>
      </c>
      <c r="R2438" s="12">
        <f t="shared" si="220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17"/>
        <v>62</v>
      </c>
      <c r="F2439" s="4">
        <f t="shared" si="218"/>
        <v>3</v>
      </c>
      <c r="G2439" s="4">
        <f t="shared" si="222"/>
        <v>1</v>
      </c>
      <c r="H2439" s="4">
        <f t="shared" si="224"/>
        <v>0</v>
      </c>
      <c r="I2439" s="5">
        <f t="shared" si="223"/>
        <v>0</v>
      </c>
      <c r="M2439" s="9">
        <v>1</v>
      </c>
      <c r="N2439" s="11">
        <f t="shared" si="219"/>
        <v>0</v>
      </c>
      <c r="O2439" s="9">
        <v>0</v>
      </c>
      <c r="P2439" s="11">
        <f t="shared" si="216"/>
        <v>0</v>
      </c>
      <c r="Q2439" s="12">
        <f t="shared" si="221"/>
        <v>0</v>
      </c>
      <c r="R2439" s="12">
        <f t="shared" si="220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17"/>
        <v>70</v>
      </c>
      <c r="F2440" s="4">
        <f t="shared" si="218"/>
        <v>3</v>
      </c>
      <c r="G2440" s="4">
        <f t="shared" si="222"/>
        <v>3</v>
      </c>
      <c r="H2440" s="4">
        <f t="shared" si="224"/>
        <v>0</v>
      </c>
      <c r="I2440" s="5">
        <f t="shared" si="223"/>
        <v>0</v>
      </c>
      <c r="M2440" s="9">
        <v>2</v>
      </c>
      <c r="N2440" s="11">
        <f t="shared" si="219"/>
        <v>0</v>
      </c>
      <c r="O2440" s="9">
        <v>0</v>
      </c>
      <c r="P2440" s="11">
        <f t="shared" si="216"/>
        <v>0</v>
      </c>
      <c r="Q2440" s="12">
        <f t="shared" si="221"/>
        <v>1</v>
      </c>
      <c r="R2440" s="12">
        <f t="shared" si="220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17"/>
        <v>60</v>
      </c>
      <c r="F2441" s="4">
        <f t="shared" si="218"/>
        <v>12</v>
      </c>
      <c r="G2441" s="4">
        <f t="shared" si="222"/>
        <v>1</v>
      </c>
      <c r="H2441" s="4">
        <f t="shared" si="224"/>
        <v>0</v>
      </c>
      <c r="I2441" s="5">
        <f t="shared" si="223"/>
        <v>0</v>
      </c>
      <c r="M2441" s="9">
        <v>0</v>
      </c>
      <c r="N2441" s="11">
        <f t="shared" si="219"/>
        <v>0</v>
      </c>
      <c r="O2441" s="9">
        <v>0</v>
      </c>
      <c r="P2441" s="11">
        <f t="shared" si="216"/>
        <v>0</v>
      </c>
      <c r="Q2441" s="12">
        <f t="shared" si="221"/>
        <v>1</v>
      </c>
      <c r="R2441" s="12">
        <f t="shared" si="220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17"/>
        <v>281</v>
      </c>
      <c r="F2442" s="4">
        <f t="shared" si="218"/>
        <v>32</v>
      </c>
      <c r="G2442" s="4">
        <f t="shared" si="222"/>
        <v>4</v>
      </c>
      <c r="H2442" s="4">
        <f t="shared" si="224"/>
        <v>0</v>
      </c>
      <c r="I2442" s="5">
        <f t="shared" si="223"/>
        <v>0</v>
      </c>
      <c r="M2442" s="9">
        <v>3</v>
      </c>
      <c r="N2442" s="11">
        <f t="shared" si="219"/>
        <v>0</v>
      </c>
      <c r="O2442" s="9">
        <v>0</v>
      </c>
      <c r="P2442" s="11">
        <f t="shared" si="216"/>
        <v>0</v>
      </c>
      <c r="Q2442" s="12">
        <f t="shared" si="221"/>
        <v>1</v>
      </c>
      <c r="R2442" s="12">
        <f t="shared" si="220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17"/>
        <v>643</v>
      </c>
      <c r="F2443" s="4">
        <f t="shared" si="218"/>
        <v>48</v>
      </c>
      <c r="G2443" s="4">
        <f t="shared" si="222"/>
        <v>46</v>
      </c>
      <c r="H2443" s="4">
        <f t="shared" si="224"/>
        <v>0</v>
      </c>
      <c r="I2443" s="5">
        <f t="shared" si="223"/>
        <v>0</v>
      </c>
      <c r="M2443" s="9">
        <v>37</v>
      </c>
      <c r="N2443" s="11">
        <f t="shared" si="219"/>
        <v>1</v>
      </c>
      <c r="O2443" s="9">
        <v>0</v>
      </c>
      <c r="P2443" s="11">
        <f t="shared" si="216"/>
        <v>0</v>
      </c>
      <c r="Q2443" s="12">
        <f t="shared" si="221"/>
        <v>9</v>
      </c>
      <c r="R2443" s="12">
        <f t="shared" si="220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17"/>
        <v>96</v>
      </c>
      <c r="F2444" s="4">
        <f t="shared" si="218"/>
        <v>7</v>
      </c>
      <c r="G2444" s="4">
        <f t="shared" si="222"/>
        <v>2</v>
      </c>
      <c r="H2444" s="4">
        <f t="shared" si="224"/>
        <v>0</v>
      </c>
      <c r="I2444" s="5">
        <f t="shared" si="223"/>
        <v>0</v>
      </c>
      <c r="M2444" s="9">
        <v>1</v>
      </c>
      <c r="N2444" s="11">
        <f t="shared" si="219"/>
        <v>0</v>
      </c>
      <c r="O2444" s="9">
        <v>0</v>
      </c>
      <c r="P2444" s="11">
        <f t="shared" si="216"/>
        <v>0</v>
      </c>
      <c r="Q2444" s="12">
        <f t="shared" si="221"/>
        <v>1</v>
      </c>
      <c r="R2444" s="12">
        <f t="shared" si="220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17"/>
        <v>191</v>
      </c>
      <c r="F2445" s="4">
        <f t="shared" si="218"/>
        <v>24</v>
      </c>
      <c r="G2445" s="4">
        <f t="shared" si="222"/>
        <v>6</v>
      </c>
      <c r="H2445" s="4">
        <f t="shared" si="224"/>
        <v>0</v>
      </c>
      <c r="I2445" s="5">
        <f t="shared" si="223"/>
        <v>0</v>
      </c>
      <c r="M2445" s="9">
        <v>2</v>
      </c>
      <c r="N2445" s="11">
        <f t="shared" si="219"/>
        <v>0</v>
      </c>
      <c r="O2445" s="9">
        <v>0</v>
      </c>
      <c r="P2445" s="11">
        <f t="shared" si="216"/>
        <v>0</v>
      </c>
      <c r="Q2445" s="12">
        <f t="shared" si="221"/>
        <v>4</v>
      </c>
      <c r="R2445" s="12">
        <f t="shared" si="220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17"/>
        <v>313</v>
      </c>
      <c r="F2446" s="4">
        <f t="shared" si="218"/>
        <v>45</v>
      </c>
      <c r="G2446" s="4">
        <f t="shared" si="222"/>
        <v>4</v>
      </c>
      <c r="H2446" s="4">
        <f t="shared" si="224"/>
        <v>0</v>
      </c>
      <c r="I2446" s="5">
        <f t="shared" si="223"/>
        <v>0</v>
      </c>
      <c r="M2446" s="9">
        <v>3</v>
      </c>
      <c r="N2446" s="11">
        <f t="shared" si="219"/>
        <v>0</v>
      </c>
      <c r="O2446" s="9">
        <v>0</v>
      </c>
      <c r="P2446" s="11">
        <f t="shared" si="216"/>
        <v>0</v>
      </c>
      <c r="Q2446" s="12">
        <f t="shared" si="221"/>
        <v>1</v>
      </c>
      <c r="R2446" s="12">
        <f t="shared" si="220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17"/>
        <v>2961</v>
      </c>
      <c r="F2447" s="4">
        <f t="shared" si="218"/>
        <v>177</v>
      </c>
      <c r="G2447" s="4">
        <f t="shared" si="222"/>
        <v>336</v>
      </c>
      <c r="H2447" s="4">
        <f t="shared" si="224"/>
        <v>12</v>
      </c>
      <c r="I2447" s="5">
        <f t="shared" si="223"/>
        <v>3.7037037037037035E-2</v>
      </c>
      <c r="M2447" s="9">
        <v>209</v>
      </c>
      <c r="N2447" s="11">
        <f t="shared" si="219"/>
        <v>3</v>
      </c>
      <c r="O2447" s="9">
        <v>5</v>
      </c>
      <c r="P2447" s="11">
        <f t="shared" si="216"/>
        <v>0</v>
      </c>
      <c r="Q2447" s="12">
        <f t="shared" si="221"/>
        <v>122</v>
      </c>
      <c r="R2447" s="12">
        <f t="shared" si="220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17"/>
        <v>1663</v>
      </c>
      <c r="F2448" s="4">
        <f t="shared" si="218"/>
        <v>105</v>
      </c>
      <c r="G2448" s="4">
        <f t="shared" si="222"/>
        <v>171</v>
      </c>
      <c r="H2448" s="4">
        <f t="shared" si="224"/>
        <v>10</v>
      </c>
      <c r="I2448" s="5">
        <f t="shared" si="223"/>
        <v>6.2111801242236024E-2</v>
      </c>
      <c r="M2448" s="9">
        <v>85</v>
      </c>
      <c r="N2448" s="11">
        <f t="shared" si="219"/>
        <v>3</v>
      </c>
      <c r="O2448" s="9">
        <v>1</v>
      </c>
      <c r="P2448" s="11">
        <f t="shared" si="216"/>
        <v>0</v>
      </c>
      <c r="Q2448" s="12">
        <f t="shared" si="221"/>
        <v>85</v>
      </c>
      <c r="R2448" s="12">
        <f t="shared" si="220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17"/>
        <v>15795</v>
      </c>
      <c r="F2449" s="4">
        <f t="shared" si="218"/>
        <v>301</v>
      </c>
      <c r="G2449" s="4">
        <f t="shared" si="222"/>
        <v>259</v>
      </c>
      <c r="H2449" s="4">
        <f t="shared" si="224"/>
        <v>9</v>
      </c>
      <c r="I2449" s="5">
        <f t="shared" si="223"/>
        <v>3.5999999999999997E-2</v>
      </c>
      <c r="M2449" s="9">
        <v>134</v>
      </c>
      <c r="N2449" s="11">
        <f t="shared" si="219"/>
        <v>3</v>
      </c>
      <c r="O2449" s="9">
        <v>1</v>
      </c>
      <c r="P2449" s="11">
        <f t="shared" si="216"/>
        <v>0</v>
      </c>
      <c r="Q2449" s="12">
        <f t="shared" si="221"/>
        <v>124</v>
      </c>
      <c r="R2449" s="12">
        <f t="shared" si="220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17"/>
        <v>10426</v>
      </c>
      <c r="F2450" s="4">
        <f t="shared" si="218"/>
        <v>-4812</v>
      </c>
      <c r="G2450" s="4">
        <f t="shared" si="222"/>
        <v>40</v>
      </c>
      <c r="H2450" s="4">
        <f t="shared" si="224"/>
        <v>-169</v>
      </c>
      <c r="I2450" s="5">
        <f t="shared" si="223"/>
        <v>-0.80861244019138756</v>
      </c>
      <c r="M2450" s="9">
        <v>1</v>
      </c>
      <c r="N2450" s="11">
        <f t="shared" si="219"/>
        <v>-9</v>
      </c>
      <c r="O2450" s="9">
        <v>0</v>
      </c>
      <c r="P2450" s="11">
        <f t="shared" si="216"/>
        <v>0</v>
      </c>
      <c r="Q2450" s="12">
        <f t="shared" si="221"/>
        <v>39</v>
      </c>
      <c r="R2450" s="12">
        <f t="shared" si="220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17"/>
        <v>0</v>
      </c>
      <c r="F2451" s="4">
        <f t="shared" si="218"/>
        <v>0</v>
      </c>
      <c r="G2451" s="4">
        <f t="shared" si="222"/>
        <v>0</v>
      </c>
      <c r="H2451" s="4">
        <f t="shared" si="224"/>
        <v>0</v>
      </c>
      <c r="I2451" s="5">
        <f t="shared" si="223"/>
        <v>0</v>
      </c>
      <c r="M2451" s="3">
        <v>0</v>
      </c>
      <c r="N2451" s="11">
        <f t="shared" si="219"/>
        <v>0</v>
      </c>
      <c r="O2451" s="3">
        <v>0</v>
      </c>
      <c r="P2451" s="11">
        <f t="shared" si="216"/>
        <v>0</v>
      </c>
      <c r="Q2451" s="12">
        <f t="shared" si="221"/>
        <v>0</v>
      </c>
      <c r="R2451" s="12">
        <f t="shared" si="220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217"/>
        <v>534</v>
      </c>
      <c r="F2452" s="4">
        <f t="shared" si="218"/>
        <v>14</v>
      </c>
      <c r="G2452" s="4">
        <f t="shared" si="222"/>
        <v>15</v>
      </c>
      <c r="H2452" s="4">
        <f t="shared" si="224"/>
        <v>0</v>
      </c>
      <c r="I2452" s="5">
        <f t="shared" si="223"/>
        <v>0</v>
      </c>
      <c r="M2452" s="3">
        <v>12</v>
      </c>
      <c r="N2452" s="11">
        <f t="shared" si="219"/>
        <v>1</v>
      </c>
      <c r="O2452" s="3">
        <v>1</v>
      </c>
      <c r="P2452" s="11">
        <f t="shared" si="216"/>
        <v>0</v>
      </c>
      <c r="Q2452" s="12">
        <f t="shared" ref="Q2452:Q2515" si="225">G2452-O2452-M2452</f>
        <v>2</v>
      </c>
      <c r="R2452" s="12">
        <f t="shared" si="220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17"/>
        <v>407</v>
      </c>
      <c r="F2453" s="4">
        <f t="shared" si="218"/>
        <v>33</v>
      </c>
      <c r="G2453" s="4">
        <f t="shared" si="222"/>
        <v>62</v>
      </c>
      <c r="H2453" s="4">
        <f t="shared" si="224"/>
        <v>14</v>
      </c>
      <c r="I2453" s="5">
        <f t="shared" si="223"/>
        <v>0.29166666666666669</v>
      </c>
      <c r="M2453" s="3">
        <v>4</v>
      </c>
      <c r="N2453" s="11">
        <f t="shared" si="219"/>
        <v>0</v>
      </c>
      <c r="O2453" s="3">
        <v>2</v>
      </c>
      <c r="P2453" s="11">
        <f t="shared" si="216"/>
        <v>0</v>
      </c>
      <c r="Q2453" s="12">
        <f t="shared" si="225"/>
        <v>56</v>
      </c>
      <c r="R2453" s="12">
        <f t="shared" si="220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17"/>
        <v>101</v>
      </c>
      <c r="F2454" s="4">
        <f t="shared" si="218"/>
        <v>0</v>
      </c>
      <c r="G2454" s="4">
        <f t="shared" si="222"/>
        <v>4</v>
      </c>
      <c r="H2454" s="4">
        <f t="shared" si="224"/>
        <v>0</v>
      </c>
      <c r="I2454" s="5">
        <f t="shared" si="223"/>
        <v>0</v>
      </c>
      <c r="M2454" s="3">
        <v>4</v>
      </c>
      <c r="N2454" s="11">
        <f t="shared" si="219"/>
        <v>0</v>
      </c>
      <c r="O2454" s="3">
        <v>0</v>
      </c>
      <c r="P2454" s="11">
        <f t="shared" si="216"/>
        <v>0</v>
      </c>
      <c r="Q2454" s="12">
        <f t="shared" si="225"/>
        <v>0</v>
      </c>
      <c r="R2454" s="12">
        <f t="shared" si="220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17"/>
        <v>807</v>
      </c>
      <c r="F2455" s="4">
        <f t="shared" si="218"/>
        <v>13</v>
      </c>
      <c r="G2455" s="4">
        <f t="shared" si="222"/>
        <v>9</v>
      </c>
      <c r="H2455" s="4">
        <f t="shared" si="224"/>
        <v>1</v>
      </c>
      <c r="I2455" s="5">
        <f t="shared" si="223"/>
        <v>0.125</v>
      </c>
      <c r="M2455" s="3">
        <v>4</v>
      </c>
      <c r="N2455" s="11">
        <f t="shared" si="219"/>
        <v>0</v>
      </c>
      <c r="O2455" s="3">
        <v>0</v>
      </c>
      <c r="P2455" s="11">
        <f t="shared" si="216"/>
        <v>0</v>
      </c>
      <c r="Q2455" s="12">
        <f t="shared" si="225"/>
        <v>5</v>
      </c>
      <c r="R2455" s="12">
        <f t="shared" si="220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17"/>
        <v>673</v>
      </c>
      <c r="F2456" s="4">
        <f t="shared" si="218"/>
        <v>25</v>
      </c>
      <c r="G2456" s="4">
        <f t="shared" si="222"/>
        <v>46</v>
      </c>
      <c r="H2456" s="4">
        <f t="shared" si="224"/>
        <v>0</v>
      </c>
      <c r="I2456" s="5">
        <f t="shared" si="223"/>
        <v>0</v>
      </c>
      <c r="M2456" s="3">
        <v>41</v>
      </c>
      <c r="N2456" s="11">
        <f t="shared" si="219"/>
        <v>0</v>
      </c>
      <c r="O2456" s="3">
        <v>3</v>
      </c>
      <c r="P2456" s="11">
        <f t="shared" si="216"/>
        <v>0</v>
      </c>
      <c r="Q2456" s="12">
        <f t="shared" si="225"/>
        <v>2</v>
      </c>
      <c r="R2456" s="12">
        <f t="shared" si="220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17"/>
        <v>463</v>
      </c>
      <c r="F2457" s="4">
        <f t="shared" si="218"/>
        <v>11</v>
      </c>
      <c r="G2457" s="4">
        <f t="shared" si="222"/>
        <v>38</v>
      </c>
      <c r="H2457" s="4">
        <f t="shared" si="224"/>
        <v>0</v>
      </c>
      <c r="I2457" s="5">
        <f t="shared" si="223"/>
        <v>0</v>
      </c>
      <c r="M2457" s="3">
        <v>33</v>
      </c>
      <c r="N2457" s="11">
        <f t="shared" si="219"/>
        <v>0</v>
      </c>
      <c r="O2457" s="3">
        <v>1</v>
      </c>
      <c r="P2457" s="11">
        <f t="shared" si="216"/>
        <v>0</v>
      </c>
      <c r="Q2457" s="12">
        <f t="shared" si="225"/>
        <v>4</v>
      </c>
      <c r="R2457" s="12">
        <f t="shared" si="220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17"/>
        <v>183</v>
      </c>
      <c r="F2458" s="4">
        <f t="shared" si="218"/>
        <v>6</v>
      </c>
      <c r="G2458" s="4">
        <f t="shared" si="222"/>
        <v>12</v>
      </c>
      <c r="H2458" s="4">
        <f t="shared" si="224"/>
        <v>-1</v>
      </c>
      <c r="I2458" s="5">
        <f t="shared" si="223"/>
        <v>-7.6923076923076927E-2</v>
      </c>
      <c r="M2458" s="3">
        <v>8</v>
      </c>
      <c r="N2458" s="11">
        <f t="shared" si="219"/>
        <v>0</v>
      </c>
      <c r="O2458" s="3">
        <v>1</v>
      </c>
      <c r="P2458" s="11">
        <f t="shared" si="216"/>
        <v>0</v>
      </c>
      <c r="Q2458" s="12">
        <f t="shared" si="225"/>
        <v>3</v>
      </c>
      <c r="R2458" s="12">
        <f t="shared" si="220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17"/>
        <v>157</v>
      </c>
      <c r="F2459" s="4">
        <f t="shared" si="218"/>
        <v>9</v>
      </c>
      <c r="G2459" s="4">
        <f t="shared" si="222"/>
        <v>8</v>
      </c>
      <c r="H2459" s="4">
        <f t="shared" si="224"/>
        <v>-1</v>
      </c>
      <c r="I2459" s="5">
        <f t="shared" si="223"/>
        <v>-0.1111111111111111</v>
      </c>
      <c r="M2459" s="3">
        <v>4</v>
      </c>
      <c r="N2459" s="11">
        <f t="shared" si="219"/>
        <v>1</v>
      </c>
      <c r="O2459" s="3">
        <v>0</v>
      </c>
      <c r="P2459" s="11">
        <f t="shared" si="216"/>
        <v>0</v>
      </c>
      <c r="Q2459" s="12">
        <f t="shared" si="225"/>
        <v>4</v>
      </c>
      <c r="R2459" s="12">
        <f t="shared" si="220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17"/>
        <v>271</v>
      </c>
      <c r="F2460" s="4">
        <f t="shared" si="218"/>
        <v>9</v>
      </c>
      <c r="G2460" s="4">
        <f t="shared" si="222"/>
        <v>13</v>
      </c>
      <c r="H2460" s="4">
        <f t="shared" si="224"/>
        <v>0</v>
      </c>
      <c r="I2460" s="5">
        <f t="shared" si="223"/>
        <v>0</v>
      </c>
      <c r="M2460" s="3">
        <v>10</v>
      </c>
      <c r="N2460" s="11">
        <f t="shared" si="219"/>
        <v>0</v>
      </c>
      <c r="O2460" s="3">
        <v>0</v>
      </c>
      <c r="P2460" s="11">
        <f t="shared" ref="P2460:P2523" si="226">O2460-SUMIFS(O:O,B:B,B2460,A:A,A2460-1)</f>
        <v>0</v>
      </c>
      <c r="Q2460" s="12">
        <f t="shared" si="225"/>
        <v>3</v>
      </c>
      <c r="R2460" s="12">
        <f t="shared" si="220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17"/>
        <v>187</v>
      </c>
      <c r="F2461" s="4">
        <f t="shared" si="218"/>
        <v>4</v>
      </c>
      <c r="G2461" s="4">
        <f t="shared" si="222"/>
        <v>5</v>
      </c>
      <c r="H2461" s="4">
        <f t="shared" si="224"/>
        <v>0</v>
      </c>
      <c r="I2461" s="5">
        <f t="shared" si="223"/>
        <v>0</v>
      </c>
      <c r="M2461" s="3">
        <v>3</v>
      </c>
      <c r="N2461" s="11">
        <f t="shared" si="219"/>
        <v>0</v>
      </c>
      <c r="O2461" s="3">
        <v>1</v>
      </c>
      <c r="P2461" s="11">
        <f t="shared" si="226"/>
        <v>0</v>
      </c>
      <c r="Q2461" s="12">
        <f t="shared" si="225"/>
        <v>1</v>
      </c>
      <c r="R2461" s="12">
        <f t="shared" si="220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17"/>
        <v>514</v>
      </c>
      <c r="F2462" s="4">
        <f t="shared" si="218"/>
        <v>15</v>
      </c>
      <c r="G2462" s="4">
        <f t="shared" si="222"/>
        <v>22</v>
      </c>
      <c r="H2462" s="4">
        <f t="shared" si="224"/>
        <v>1</v>
      </c>
      <c r="I2462" s="5">
        <f t="shared" si="223"/>
        <v>4.7619047619047616E-2</v>
      </c>
      <c r="M2462" s="3">
        <v>17</v>
      </c>
      <c r="N2462" s="11">
        <f t="shared" si="219"/>
        <v>1</v>
      </c>
      <c r="O2462" s="3">
        <v>0</v>
      </c>
      <c r="P2462" s="11">
        <f t="shared" si="226"/>
        <v>0</v>
      </c>
      <c r="Q2462" s="12">
        <f t="shared" si="225"/>
        <v>5</v>
      </c>
      <c r="R2462" s="12">
        <f t="shared" si="220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17"/>
        <v>151</v>
      </c>
      <c r="F2463" s="4">
        <f t="shared" si="218"/>
        <v>2</v>
      </c>
      <c r="G2463" s="4">
        <f t="shared" si="222"/>
        <v>6</v>
      </c>
      <c r="H2463" s="4">
        <f t="shared" si="224"/>
        <v>0</v>
      </c>
      <c r="I2463" s="5">
        <f t="shared" si="223"/>
        <v>0</v>
      </c>
      <c r="M2463" s="3">
        <v>5</v>
      </c>
      <c r="N2463" s="11">
        <f t="shared" si="219"/>
        <v>0</v>
      </c>
      <c r="O2463" s="3">
        <v>0</v>
      </c>
      <c r="P2463" s="11">
        <f t="shared" si="226"/>
        <v>0</v>
      </c>
      <c r="Q2463" s="12">
        <f t="shared" si="225"/>
        <v>1</v>
      </c>
      <c r="R2463" s="12">
        <f t="shared" si="220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17"/>
        <v>139</v>
      </c>
      <c r="F2464" s="4">
        <f t="shared" si="218"/>
        <v>7</v>
      </c>
      <c r="G2464" s="4">
        <f t="shared" si="222"/>
        <v>5</v>
      </c>
      <c r="H2464" s="4">
        <f t="shared" si="224"/>
        <v>0</v>
      </c>
      <c r="I2464" s="5">
        <f t="shared" si="223"/>
        <v>0</v>
      </c>
      <c r="M2464" s="3">
        <v>4</v>
      </c>
      <c r="N2464" s="11">
        <f t="shared" si="219"/>
        <v>0</v>
      </c>
      <c r="O2464" s="3">
        <v>0</v>
      </c>
      <c r="P2464" s="11">
        <f t="shared" si="226"/>
        <v>0</v>
      </c>
      <c r="Q2464" s="12">
        <f t="shared" si="225"/>
        <v>1</v>
      </c>
      <c r="R2464" s="12">
        <f t="shared" si="220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17"/>
        <v>159</v>
      </c>
      <c r="F2465" s="4">
        <f t="shared" si="218"/>
        <v>13</v>
      </c>
      <c r="G2465" s="4">
        <f t="shared" si="222"/>
        <v>5</v>
      </c>
      <c r="H2465" s="4">
        <f t="shared" si="224"/>
        <v>0</v>
      </c>
      <c r="I2465" s="5">
        <f t="shared" si="223"/>
        <v>0</v>
      </c>
      <c r="M2465" s="3">
        <v>1</v>
      </c>
      <c r="N2465" s="11">
        <f t="shared" si="219"/>
        <v>0</v>
      </c>
      <c r="O2465" s="3">
        <v>0</v>
      </c>
      <c r="P2465" s="11">
        <f t="shared" si="226"/>
        <v>0</v>
      </c>
      <c r="Q2465" s="12">
        <f t="shared" si="225"/>
        <v>4</v>
      </c>
      <c r="R2465" s="12">
        <f t="shared" si="220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17"/>
        <v>152</v>
      </c>
      <c r="F2466" s="4">
        <f t="shared" si="218"/>
        <v>7</v>
      </c>
      <c r="G2466" s="4">
        <f t="shared" si="222"/>
        <v>11</v>
      </c>
      <c r="H2466" s="4">
        <f t="shared" si="224"/>
        <v>0</v>
      </c>
      <c r="I2466" s="5">
        <f t="shared" si="223"/>
        <v>0</v>
      </c>
      <c r="M2466" s="3">
        <v>5</v>
      </c>
      <c r="N2466" s="11">
        <f t="shared" si="219"/>
        <v>2</v>
      </c>
      <c r="O2466" s="3">
        <v>0</v>
      </c>
      <c r="P2466" s="11">
        <f t="shared" si="226"/>
        <v>0</v>
      </c>
      <c r="Q2466" s="12">
        <f t="shared" si="225"/>
        <v>6</v>
      </c>
      <c r="R2466" s="12">
        <f t="shared" si="220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17"/>
        <v>416</v>
      </c>
      <c r="F2467" s="4">
        <f t="shared" si="218"/>
        <v>18</v>
      </c>
      <c r="G2467" s="4">
        <f t="shared" si="222"/>
        <v>19</v>
      </c>
      <c r="H2467" s="4">
        <f t="shared" si="224"/>
        <v>1</v>
      </c>
      <c r="I2467" s="5">
        <f t="shared" si="223"/>
        <v>5.5555555555555552E-2</v>
      </c>
      <c r="M2467" s="3">
        <v>6</v>
      </c>
      <c r="N2467" s="11">
        <f t="shared" si="219"/>
        <v>2</v>
      </c>
      <c r="O2467" s="3">
        <v>0</v>
      </c>
      <c r="P2467" s="11">
        <f t="shared" si="226"/>
        <v>0</v>
      </c>
      <c r="Q2467" s="12">
        <f t="shared" si="225"/>
        <v>13</v>
      </c>
      <c r="R2467" s="12">
        <f t="shared" si="220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17"/>
        <v>98</v>
      </c>
      <c r="F2468" s="4">
        <f t="shared" si="218"/>
        <v>8</v>
      </c>
      <c r="G2468" s="4">
        <f t="shared" si="222"/>
        <v>3</v>
      </c>
      <c r="H2468" s="4">
        <f t="shared" si="224"/>
        <v>3</v>
      </c>
      <c r="I2468" s="5">
        <f t="shared" si="223"/>
        <v>0</v>
      </c>
      <c r="M2468" s="3">
        <v>1</v>
      </c>
      <c r="N2468" s="11">
        <f t="shared" si="219"/>
        <v>1</v>
      </c>
      <c r="O2468" s="3">
        <v>0</v>
      </c>
      <c r="P2468" s="11">
        <f t="shared" si="226"/>
        <v>0</v>
      </c>
      <c r="Q2468" s="12">
        <f t="shared" si="225"/>
        <v>2</v>
      </c>
      <c r="R2468" s="12">
        <f t="shared" si="220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227">SUM(C2469:D2469)</f>
        <v>984</v>
      </c>
      <c r="F2469" s="4">
        <f t="shared" si="218"/>
        <v>43</v>
      </c>
      <c r="G2469" s="4">
        <f t="shared" si="222"/>
        <v>57</v>
      </c>
      <c r="H2469" s="4">
        <f t="shared" si="224"/>
        <v>1</v>
      </c>
      <c r="I2469" s="5">
        <f t="shared" si="223"/>
        <v>1.7857142857142856E-2</v>
      </c>
      <c r="M2469" s="3">
        <v>23</v>
      </c>
      <c r="N2469" s="11">
        <f t="shared" si="219"/>
        <v>0</v>
      </c>
      <c r="O2469" s="3">
        <v>0</v>
      </c>
      <c r="P2469" s="11">
        <f t="shared" si="226"/>
        <v>0</v>
      </c>
      <c r="Q2469" s="12">
        <f t="shared" si="225"/>
        <v>34</v>
      </c>
      <c r="R2469" s="12">
        <f t="shared" si="220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27"/>
        <v>10278</v>
      </c>
      <c r="F2470" s="4">
        <f t="shared" ref="F2470:F2533" si="228">E2470-SUMIFS(E:E,A:A,A2470-1,B:B,B2470)</f>
        <v>397</v>
      </c>
      <c r="G2470" s="4">
        <f t="shared" si="222"/>
        <v>1531</v>
      </c>
      <c r="H2470" s="4">
        <f t="shared" si="224"/>
        <v>66</v>
      </c>
      <c r="I2470" s="5">
        <f t="shared" si="223"/>
        <v>4.5051194539249148E-2</v>
      </c>
      <c r="M2470" s="3">
        <v>774</v>
      </c>
      <c r="N2470" s="11">
        <f t="shared" ref="N2470:N2533" si="229">M2470-SUMIFS(M:M,B:B,B2470,A:A,A2470-1)</f>
        <v>21</v>
      </c>
      <c r="O2470" s="3">
        <v>19</v>
      </c>
      <c r="P2470" s="11">
        <f t="shared" si="226"/>
        <v>0</v>
      </c>
      <c r="Q2470" s="12">
        <f t="shared" si="225"/>
        <v>738</v>
      </c>
      <c r="R2470" s="12">
        <f t="shared" ref="R2470:R2533" si="230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27"/>
        <v>91</v>
      </c>
      <c r="F2471" s="4">
        <f t="shared" si="228"/>
        <v>1</v>
      </c>
      <c r="G2471" s="4">
        <f t="shared" si="222"/>
        <v>4</v>
      </c>
      <c r="H2471" s="4">
        <f t="shared" si="224"/>
        <v>-1</v>
      </c>
      <c r="I2471" s="5">
        <f t="shared" si="223"/>
        <v>-0.2</v>
      </c>
      <c r="M2471" s="3">
        <v>1</v>
      </c>
      <c r="N2471" s="11">
        <f t="shared" si="229"/>
        <v>0</v>
      </c>
      <c r="O2471" s="3">
        <v>0</v>
      </c>
      <c r="P2471" s="11">
        <f t="shared" si="226"/>
        <v>0</v>
      </c>
      <c r="Q2471" s="12">
        <f t="shared" si="225"/>
        <v>3</v>
      </c>
      <c r="R2471" s="12">
        <f t="shared" si="230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27"/>
        <v>307</v>
      </c>
      <c r="F2472" s="4">
        <f t="shared" si="228"/>
        <v>29</v>
      </c>
      <c r="G2472" s="4">
        <f t="shared" si="222"/>
        <v>10</v>
      </c>
      <c r="H2472" s="4">
        <f t="shared" si="224"/>
        <v>0</v>
      </c>
      <c r="I2472" s="5">
        <f t="shared" si="223"/>
        <v>0</v>
      </c>
      <c r="M2472" s="3">
        <v>7</v>
      </c>
      <c r="N2472" s="11">
        <f t="shared" si="229"/>
        <v>0</v>
      </c>
      <c r="O2472" s="3">
        <v>0</v>
      </c>
      <c r="P2472" s="11">
        <f t="shared" si="226"/>
        <v>0</v>
      </c>
      <c r="Q2472" s="12">
        <f t="shared" si="225"/>
        <v>3</v>
      </c>
      <c r="R2472" s="12">
        <f t="shared" si="230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27"/>
        <v>393</v>
      </c>
      <c r="F2473" s="4">
        <f t="shared" si="228"/>
        <v>22</v>
      </c>
      <c r="G2473" s="4">
        <f t="shared" si="222"/>
        <v>43</v>
      </c>
      <c r="H2473" s="4">
        <f t="shared" si="224"/>
        <v>1</v>
      </c>
      <c r="I2473" s="5">
        <f t="shared" si="223"/>
        <v>2.3809523809523808E-2</v>
      </c>
      <c r="M2473" s="3">
        <v>25</v>
      </c>
      <c r="N2473" s="11">
        <f t="shared" si="229"/>
        <v>0</v>
      </c>
      <c r="O2473" s="3">
        <v>0</v>
      </c>
      <c r="P2473" s="11">
        <f t="shared" si="226"/>
        <v>0</v>
      </c>
      <c r="Q2473" s="12">
        <f t="shared" si="225"/>
        <v>18</v>
      </c>
      <c r="R2473" s="12">
        <f t="shared" si="230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27"/>
        <v>377</v>
      </c>
      <c r="F2474" s="4">
        <f t="shared" si="228"/>
        <v>25</v>
      </c>
      <c r="G2474" s="4">
        <f t="shared" si="222"/>
        <v>25</v>
      </c>
      <c r="H2474" s="4">
        <f t="shared" si="224"/>
        <v>1</v>
      </c>
      <c r="I2474" s="5">
        <f t="shared" si="223"/>
        <v>4.1666666666666664E-2</v>
      </c>
      <c r="M2474" s="3">
        <v>8</v>
      </c>
      <c r="N2474" s="11">
        <f t="shared" si="229"/>
        <v>0</v>
      </c>
      <c r="O2474" s="3">
        <v>0</v>
      </c>
      <c r="P2474" s="11">
        <f t="shared" si="226"/>
        <v>0</v>
      </c>
      <c r="Q2474" s="12">
        <f t="shared" si="225"/>
        <v>17</v>
      </c>
      <c r="R2474" s="12">
        <f t="shared" si="230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27"/>
        <v>513</v>
      </c>
      <c r="F2475" s="4">
        <f t="shared" si="228"/>
        <v>35</v>
      </c>
      <c r="G2475" s="4">
        <f t="shared" si="222"/>
        <v>45</v>
      </c>
      <c r="H2475" s="4">
        <f t="shared" si="224"/>
        <v>1</v>
      </c>
      <c r="I2475" s="5">
        <f t="shared" si="223"/>
        <v>2.2727272727272728E-2</v>
      </c>
      <c r="M2475" s="3">
        <v>21</v>
      </c>
      <c r="N2475" s="11">
        <f t="shared" si="229"/>
        <v>0</v>
      </c>
      <c r="O2475" s="3">
        <v>1</v>
      </c>
      <c r="P2475" s="11">
        <f t="shared" si="226"/>
        <v>0</v>
      </c>
      <c r="Q2475" s="12">
        <f t="shared" si="225"/>
        <v>23</v>
      </c>
      <c r="R2475" s="12">
        <f t="shared" si="230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27"/>
        <v>147</v>
      </c>
      <c r="F2476" s="4">
        <f t="shared" si="228"/>
        <v>7</v>
      </c>
      <c r="G2476" s="4">
        <f t="shared" si="222"/>
        <v>4</v>
      </c>
      <c r="H2476" s="4">
        <f t="shared" si="224"/>
        <v>0</v>
      </c>
      <c r="I2476" s="5">
        <f t="shared" si="223"/>
        <v>0</v>
      </c>
      <c r="M2476" s="3">
        <v>1</v>
      </c>
      <c r="N2476" s="11">
        <f t="shared" si="229"/>
        <v>0</v>
      </c>
      <c r="O2476" s="3">
        <v>0</v>
      </c>
      <c r="P2476" s="11">
        <f t="shared" si="226"/>
        <v>0</v>
      </c>
      <c r="Q2476" s="12">
        <f t="shared" si="225"/>
        <v>3</v>
      </c>
      <c r="R2476" s="12">
        <f t="shared" si="230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27"/>
        <v>295</v>
      </c>
      <c r="F2477" s="4">
        <f t="shared" si="228"/>
        <v>16</v>
      </c>
      <c r="G2477" s="4">
        <f t="shared" si="222"/>
        <v>23</v>
      </c>
      <c r="H2477" s="4">
        <f t="shared" si="224"/>
        <v>0</v>
      </c>
      <c r="I2477" s="5">
        <f t="shared" si="223"/>
        <v>0</v>
      </c>
      <c r="M2477" s="3">
        <v>20</v>
      </c>
      <c r="N2477" s="11">
        <f t="shared" si="229"/>
        <v>0</v>
      </c>
      <c r="O2477" s="3">
        <v>1</v>
      </c>
      <c r="P2477" s="11">
        <f t="shared" si="226"/>
        <v>0</v>
      </c>
      <c r="Q2477" s="12">
        <f t="shared" si="225"/>
        <v>2</v>
      </c>
      <c r="R2477" s="12">
        <f t="shared" si="230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27"/>
        <v>452</v>
      </c>
      <c r="F2478" s="4">
        <f t="shared" si="228"/>
        <v>27</v>
      </c>
      <c r="G2478" s="4">
        <f t="shared" si="222"/>
        <v>28</v>
      </c>
      <c r="H2478" s="4">
        <f t="shared" si="224"/>
        <v>1</v>
      </c>
      <c r="I2478" s="5">
        <f t="shared" si="223"/>
        <v>3.7037037037037035E-2</v>
      </c>
      <c r="M2478" s="3">
        <v>13</v>
      </c>
      <c r="N2478" s="11">
        <f t="shared" si="229"/>
        <v>0</v>
      </c>
      <c r="O2478" s="3">
        <v>0</v>
      </c>
      <c r="P2478" s="11">
        <f t="shared" si="226"/>
        <v>0</v>
      </c>
      <c r="Q2478" s="12">
        <f t="shared" si="225"/>
        <v>15</v>
      </c>
      <c r="R2478" s="12">
        <f t="shared" si="230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27"/>
        <v>183</v>
      </c>
      <c r="F2479" s="4">
        <f t="shared" si="228"/>
        <v>10</v>
      </c>
      <c r="G2479" s="4">
        <f t="shared" si="222"/>
        <v>5</v>
      </c>
      <c r="H2479" s="4">
        <f t="shared" si="224"/>
        <v>0</v>
      </c>
      <c r="I2479" s="5">
        <f t="shared" si="223"/>
        <v>0</v>
      </c>
      <c r="M2479" s="3">
        <v>3</v>
      </c>
      <c r="N2479" s="11">
        <f t="shared" si="229"/>
        <v>3</v>
      </c>
      <c r="O2479" s="3">
        <v>0</v>
      </c>
      <c r="P2479" s="11">
        <f t="shared" si="226"/>
        <v>0</v>
      </c>
      <c r="Q2479" s="12">
        <f t="shared" si="225"/>
        <v>2</v>
      </c>
      <c r="R2479" s="12">
        <f t="shared" si="230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27"/>
        <v>108</v>
      </c>
      <c r="F2480" s="4">
        <f t="shared" si="228"/>
        <v>5</v>
      </c>
      <c r="G2480" s="4">
        <f t="shared" si="222"/>
        <v>4</v>
      </c>
      <c r="H2480" s="4">
        <f t="shared" si="224"/>
        <v>0</v>
      </c>
      <c r="I2480" s="5">
        <f t="shared" si="223"/>
        <v>0</v>
      </c>
      <c r="M2480" s="3">
        <v>4</v>
      </c>
      <c r="N2480" s="11">
        <f t="shared" si="229"/>
        <v>0</v>
      </c>
      <c r="O2480" s="3">
        <v>0</v>
      </c>
      <c r="P2480" s="11">
        <f t="shared" si="226"/>
        <v>0</v>
      </c>
      <c r="Q2480" s="12">
        <f t="shared" si="225"/>
        <v>0</v>
      </c>
      <c r="R2480" s="12">
        <f t="shared" si="230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27"/>
        <v>345</v>
      </c>
      <c r="F2481" s="4">
        <f t="shared" si="228"/>
        <v>20</v>
      </c>
      <c r="G2481" s="4">
        <f t="shared" si="222"/>
        <v>30</v>
      </c>
      <c r="H2481" s="4">
        <f t="shared" si="224"/>
        <v>0</v>
      </c>
      <c r="I2481" s="5">
        <f t="shared" si="223"/>
        <v>0</v>
      </c>
      <c r="M2481" s="3">
        <v>22</v>
      </c>
      <c r="N2481" s="11">
        <f t="shared" si="229"/>
        <v>0</v>
      </c>
      <c r="O2481" s="3">
        <v>2</v>
      </c>
      <c r="P2481" s="11">
        <f t="shared" si="226"/>
        <v>0</v>
      </c>
      <c r="Q2481" s="12">
        <f t="shared" si="225"/>
        <v>6</v>
      </c>
      <c r="R2481" s="12">
        <f t="shared" si="230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27"/>
        <v>222</v>
      </c>
      <c r="F2482" s="4">
        <f t="shared" si="228"/>
        <v>6</v>
      </c>
      <c r="G2482" s="4">
        <f t="shared" si="222"/>
        <v>25</v>
      </c>
      <c r="H2482" s="4">
        <f t="shared" si="224"/>
        <v>0</v>
      </c>
      <c r="I2482" s="5">
        <f t="shared" si="223"/>
        <v>0</v>
      </c>
      <c r="M2482" s="3">
        <v>18</v>
      </c>
      <c r="N2482" s="11">
        <f t="shared" si="229"/>
        <v>0</v>
      </c>
      <c r="O2482" s="3">
        <v>1</v>
      </c>
      <c r="P2482" s="11">
        <f t="shared" si="226"/>
        <v>0</v>
      </c>
      <c r="Q2482" s="12">
        <f t="shared" si="225"/>
        <v>6</v>
      </c>
      <c r="R2482" s="12">
        <f t="shared" si="230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27"/>
        <v>288</v>
      </c>
      <c r="F2483" s="4">
        <f t="shared" si="228"/>
        <v>8</v>
      </c>
      <c r="G2483" s="4">
        <f t="shared" si="222"/>
        <v>7</v>
      </c>
      <c r="H2483" s="4">
        <f t="shared" si="224"/>
        <v>0</v>
      </c>
      <c r="I2483" s="5">
        <f t="shared" si="223"/>
        <v>0</v>
      </c>
      <c r="M2483" s="3">
        <v>5</v>
      </c>
      <c r="N2483" s="11">
        <f t="shared" si="229"/>
        <v>1</v>
      </c>
      <c r="O2483" s="3">
        <v>1</v>
      </c>
      <c r="P2483" s="11">
        <f t="shared" si="226"/>
        <v>0</v>
      </c>
      <c r="Q2483" s="12">
        <f t="shared" si="225"/>
        <v>1</v>
      </c>
      <c r="R2483" s="12">
        <f t="shared" si="230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27"/>
        <v>1588</v>
      </c>
      <c r="F2484" s="4">
        <f t="shared" si="228"/>
        <v>21</v>
      </c>
      <c r="G2484" s="4">
        <f t="shared" si="222"/>
        <v>116</v>
      </c>
      <c r="H2484" s="4">
        <f t="shared" si="224"/>
        <v>2</v>
      </c>
      <c r="I2484" s="5">
        <f t="shared" si="223"/>
        <v>1.7543859649122806E-2</v>
      </c>
      <c r="M2484" s="3">
        <v>56</v>
      </c>
      <c r="N2484" s="11">
        <f t="shared" si="229"/>
        <v>1</v>
      </c>
      <c r="O2484" s="3">
        <v>11</v>
      </c>
      <c r="P2484" s="11">
        <f t="shared" si="226"/>
        <v>0</v>
      </c>
      <c r="Q2484" s="12">
        <f t="shared" si="225"/>
        <v>49</v>
      </c>
      <c r="R2484" s="12">
        <f t="shared" si="230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27"/>
        <v>21</v>
      </c>
      <c r="F2485" s="4">
        <f t="shared" si="228"/>
        <v>0</v>
      </c>
      <c r="G2485" s="4">
        <f t="shared" si="222"/>
        <v>0</v>
      </c>
      <c r="H2485" s="4">
        <f t="shared" si="224"/>
        <v>0</v>
      </c>
      <c r="I2485" s="5">
        <f t="shared" si="223"/>
        <v>0</v>
      </c>
      <c r="M2485" s="3">
        <v>0</v>
      </c>
      <c r="N2485" s="11">
        <f t="shared" si="229"/>
        <v>0</v>
      </c>
      <c r="O2485" s="3">
        <v>0</v>
      </c>
      <c r="P2485" s="11">
        <f t="shared" si="226"/>
        <v>0</v>
      </c>
      <c r="Q2485" s="12">
        <f t="shared" si="225"/>
        <v>0</v>
      </c>
      <c r="R2485" s="12">
        <f t="shared" si="230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27"/>
        <v>197</v>
      </c>
      <c r="F2486" s="4">
        <f t="shared" si="228"/>
        <v>6</v>
      </c>
      <c r="G2486" s="4">
        <f t="shared" si="222"/>
        <v>7</v>
      </c>
      <c r="H2486" s="4">
        <f t="shared" si="224"/>
        <v>0</v>
      </c>
      <c r="I2486" s="5">
        <f t="shared" si="223"/>
        <v>0</v>
      </c>
      <c r="M2486" s="3">
        <v>3</v>
      </c>
      <c r="N2486" s="11">
        <f t="shared" si="229"/>
        <v>1</v>
      </c>
      <c r="O2486" s="3">
        <v>0</v>
      </c>
      <c r="P2486" s="11">
        <f t="shared" si="226"/>
        <v>0</v>
      </c>
      <c r="Q2486" s="12">
        <f t="shared" si="225"/>
        <v>4</v>
      </c>
      <c r="R2486" s="12">
        <f t="shared" si="230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27"/>
        <v>396</v>
      </c>
      <c r="F2487" s="4">
        <f t="shared" si="228"/>
        <v>74</v>
      </c>
      <c r="G2487" s="4">
        <f t="shared" si="222"/>
        <v>4</v>
      </c>
      <c r="H2487" s="4">
        <f t="shared" si="224"/>
        <v>0</v>
      </c>
      <c r="I2487" s="5">
        <f t="shared" si="223"/>
        <v>0</v>
      </c>
      <c r="M2487" s="3">
        <v>3</v>
      </c>
      <c r="N2487" s="11">
        <f t="shared" si="229"/>
        <v>0</v>
      </c>
      <c r="O2487" s="3">
        <v>0</v>
      </c>
      <c r="P2487" s="11">
        <f t="shared" si="226"/>
        <v>0</v>
      </c>
      <c r="Q2487" s="12">
        <f t="shared" si="225"/>
        <v>1</v>
      </c>
      <c r="R2487" s="12">
        <f t="shared" si="230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27"/>
        <v>280</v>
      </c>
      <c r="F2488" s="4">
        <f t="shared" si="228"/>
        <v>5</v>
      </c>
      <c r="G2488" s="4">
        <f t="shared" si="222"/>
        <v>27</v>
      </c>
      <c r="H2488" s="4">
        <f t="shared" si="224"/>
        <v>0</v>
      </c>
      <c r="I2488" s="5">
        <f t="shared" si="223"/>
        <v>0</v>
      </c>
      <c r="M2488" s="3">
        <v>23</v>
      </c>
      <c r="N2488" s="11">
        <f t="shared" si="229"/>
        <v>0</v>
      </c>
      <c r="O2488" s="3">
        <v>2</v>
      </c>
      <c r="P2488" s="11">
        <f t="shared" si="226"/>
        <v>0</v>
      </c>
      <c r="Q2488" s="12">
        <f t="shared" si="225"/>
        <v>2</v>
      </c>
      <c r="R2488" s="12">
        <f t="shared" si="230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27"/>
        <v>171</v>
      </c>
      <c r="F2489" s="4">
        <f t="shared" si="228"/>
        <v>18</v>
      </c>
      <c r="G2489" s="4">
        <f t="shared" si="222"/>
        <v>13</v>
      </c>
      <c r="H2489" s="4">
        <f t="shared" si="224"/>
        <v>1</v>
      </c>
      <c r="I2489" s="5">
        <f t="shared" si="223"/>
        <v>8.3333333333333329E-2</v>
      </c>
      <c r="M2489" s="3">
        <v>5</v>
      </c>
      <c r="N2489" s="11">
        <f t="shared" si="229"/>
        <v>1</v>
      </c>
      <c r="O2489" s="3">
        <v>1</v>
      </c>
      <c r="P2489" s="11">
        <f t="shared" si="226"/>
        <v>0</v>
      </c>
      <c r="Q2489" s="12">
        <f t="shared" si="225"/>
        <v>7</v>
      </c>
      <c r="R2489" s="12">
        <f t="shared" si="230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27"/>
        <v>223</v>
      </c>
      <c r="F2490" s="4">
        <f t="shared" si="228"/>
        <v>9</v>
      </c>
      <c r="G2490" s="4">
        <f t="shared" ref="G2490:G2553" si="231">C2490</f>
        <v>4</v>
      </c>
      <c r="H2490" s="4">
        <f t="shared" si="224"/>
        <v>2</v>
      </c>
      <c r="I2490" s="5">
        <f t="shared" si="223"/>
        <v>1</v>
      </c>
      <c r="M2490" s="3">
        <v>1</v>
      </c>
      <c r="N2490" s="11">
        <f t="shared" si="229"/>
        <v>0</v>
      </c>
      <c r="O2490" s="3">
        <v>0</v>
      </c>
      <c r="P2490" s="11">
        <f t="shared" si="226"/>
        <v>0</v>
      </c>
      <c r="Q2490" s="12">
        <f t="shared" si="225"/>
        <v>3</v>
      </c>
      <c r="R2490" s="12">
        <f t="shared" si="230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27"/>
        <v>215</v>
      </c>
      <c r="F2491" s="4">
        <f t="shared" si="228"/>
        <v>13</v>
      </c>
      <c r="G2491" s="4">
        <f t="shared" si="231"/>
        <v>9</v>
      </c>
      <c r="H2491" s="4">
        <f t="shared" si="224"/>
        <v>0</v>
      </c>
      <c r="I2491" s="5">
        <f t="shared" si="223"/>
        <v>0</v>
      </c>
      <c r="M2491" s="3">
        <v>3</v>
      </c>
      <c r="N2491" s="11">
        <f t="shared" si="229"/>
        <v>1</v>
      </c>
      <c r="O2491" s="3">
        <v>0</v>
      </c>
      <c r="P2491" s="11">
        <f t="shared" si="226"/>
        <v>0</v>
      </c>
      <c r="Q2491" s="12">
        <f t="shared" si="225"/>
        <v>6</v>
      </c>
      <c r="R2491" s="12">
        <f t="shared" si="230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27"/>
        <v>127</v>
      </c>
      <c r="F2492" s="4">
        <f t="shared" si="228"/>
        <v>4</v>
      </c>
      <c r="G2492" s="4">
        <f t="shared" si="231"/>
        <v>2</v>
      </c>
      <c r="H2492" s="4">
        <f t="shared" si="224"/>
        <v>0</v>
      </c>
      <c r="I2492" s="5">
        <f t="shared" si="223"/>
        <v>0</v>
      </c>
      <c r="M2492" s="3">
        <v>1</v>
      </c>
      <c r="N2492" s="11">
        <f t="shared" si="229"/>
        <v>0</v>
      </c>
      <c r="O2492" s="3">
        <v>0</v>
      </c>
      <c r="P2492" s="11">
        <f t="shared" si="226"/>
        <v>0</v>
      </c>
      <c r="Q2492" s="12">
        <f t="shared" si="225"/>
        <v>1</v>
      </c>
      <c r="R2492" s="12">
        <f t="shared" si="230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27"/>
        <v>127</v>
      </c>
      <c r="F2493" s="4">
        <f t="shared" si="228"/>
        <v>10</v>
      </c>
      <c r="G2493" s="4">
        <f t="shared" si="231"/>
        <v>4</v>
      </c>
      <c r="H2493" s="4">
        <f t="shared" si="224"/>
        <v>0</v>
      </c>
      <c r="I2493" s="5">
        <f t="shared" si="223"/>
        <v>0</v>
      </c>
      <c r="M2493" s="3">
        <v>3</v>
      </c>
      <c r="N2493" s="11">
        <f t="shared" si="229"/>
        <v>0</v>
      </c>
      <c r="O2493" s="3">
        <v>0</v>
      </c>
      <c r="P2493" s="11">
        <f t="shared" si="226"/>
        <v>0</v>
      </c>
      <c r="Q2493" s="12">
        <f t="shared" si="225"/>
        <v>1</v>
      </c>
      <c r="R2493" s="12">
        <f t="shared" si="230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27"/>
        <v>137</v>
      </c>
      <c r="F2494" s="4">
        <f t="shared" si="228"/>
        <v>6</v>
      </c>
      <c r="G2494" s="4">
        <f t="shared" si="231"/>
        <v>4</v>
      </c>
      <c r="H2494" s="4">
        <f t="shared" si="224"/>
        <v>0</v>
      </c>
      <c r="I2494" s="5">
        <f t="shared" si="223"/>
        <v>0</v>
      </c>
      <c r="M2494" s="3">
        <v>3</v>
      </c>
      <c r="N2494" s="11">
        <f t="shared" si="229"/>
        <v>0</v>
      </c>
      <c r="O2494" s="3">
        <v>0</v>
      </c>
      <c r="P2494" s="11">
        <f t="shared" si="226"/>
        <v>0</v>
      </c>
      <c r="Q2494" s="12">
        <f t="shared" si="225"/>
        <v>1</v>
      </c>
      <c r="R2494" s="12">
        <f t="shared" si="230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27"/>
        <v>170</v>
      </c>
      <c r="F2495" s="4">
        <f t="shared" si="228"/>
        <v>9</v>
      </c>
      <c r="G2495" s="4">
        <f t="shared" si="231"/>
        <v>11</v>
      </c>
      <c r="H2495" s="4">
        <f t="shared" si="224"/>
        <v>5</v>
      </c>
      <c r="I2495" s="5">
        <f t="shared" si="223"/>
        <v>0.83333333333333337</v>
      </c>
      <c r="M2495" s="3">
        <v>2</v>
      </c>
      <c r="N2495" s="11">
        <f t="shared" si="229"/>
        <v>0</v>
      </c>
      <c r="O2495" s="3">
        <v>0</v>
      </c>
      <c r="P2495" s="11">
        <f t="shared" si="226"/>
        <v>0</v>
      </c>
      <c r="Q2495" s="12">
        <f t="shared" si="225"/>
        <v>9</v>
      </c>
      <c r="R2495" s="12">
        <f t="shared" si="230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27"/>
        <v>268</v>
      </c>
      <c r="F2496" s="4">
        <f t="shared" si="228"/>
        <v>13</v>
      </c>
      <c r="G2496" s="4">
        <f t="shared" si="231"/>
        <v>15</v>
      </c>
      <c r="H2496" s="4">
        <f t="shared" si="224"/>
        <v>1</v>
      </c>
      <c r="I2496" s="5">
        <f t="shared" si="223"/>
        <v>7.1428571428571425E-2</v>
      </c>
      <c r="M2496" s="3">
        <v>12</v>
      </c>
      <c r="N2496" s="11">
        <f t="shared" si="229"/>
        <v>0</v>
      </c>
      <c r="O2496" s="3">
        <v>0</v>
      </c>
      <c r="P2496" s="11">
        <f t="shared" si="226"/>
        <v>0</v>
      </c>
      <c r="Q2496" s="12">
        <f t="shared" si="225"/>
        <v>3</v>
      </c>
      <c r="R2496" s="12">
        <f t="shared" si="230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27"/>
        <v>34</v>
      </c>
      <c r="F2497" s="4">
        <f t="shared" si="228"/>
        <v>0</v>
      </c>
      <c r="G2497" s="4">
        <f t="shared" si="231"/>
        <v>2</v>
      </c>
      <c r="H2497" s="4">
        <f t="shared" si="224"/>
        <v>0</v>
      </c>
      <c r="I2497" s="5">
        <f t="shared" si="223"/>
        <v>0</v>
      </c>
      <c r="M2497" s="3">
        <v>2</v>
      </c>
      <c r="N2497" s="11">
        <f t="shared" si="229"/>
        <v>0</v>
      </c>
      <c r="O2497" s="3">
        <v>0</v>
      </c>
      <c r="P2497" s="11">
        <f t="shared" si="226"/>
        <v>0</v>
      </c>
      <c r="Q2497" s="12">
        <f t="shared" si="225"/>
        <v>0</v>
      </c>
      <c r="R2497" s="12">
        <f t="shared" si="230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27"/>
        <v>3164</v>
      </c>
      <c r="F2498" s="4">
        <f t="shared" si="228"/>
        <v>93</v>
      </c>
      <c r="G2498" s="4">
        <f t="shared" si="231"/>
        <v>194</v>
      </c>
      <c r="H2498" s="4">
        <f t="shared" si="224"/>
        <v>0</v>
      </c>
      <c r="I2498" s="5">
        <f t="shared" si="223"/>
        <v>0</v>
      </c>
      <c r="M2498" s="3">
        <v>136</v>
      </c>
      <c r="N2498" s="11">
        <f t="shared" si="229"/>
        <v>3</v>
      </c>
      <c r="O2498" s="3">
        <v>4</v>
      </c>
      <c r="P2498" s="11">
        <f t="shared" si="226"/>
        <v>0</v>
      </c>
      <c r="Q2498" s="12">
        <f t="shared" si="225"/>
        <v>54</v>
      </c>
      <c r="R2498" s="12">
        <f t="shared" si="230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27"/>
        <v>545</v>
      </c>
      <c r="F2499" s="4">
        <f t="shared" si="228"/>
        <v>21</v>
      </c>
      <c r="G2499" s="4">
        <f t="shared" si="231"/>
        <v>4</v>
      </c>
      <c r="H2499" s="4">
        <f t="shared" si="224"/>
        <v>0</v>
      </c>
      <c r="I2499" s="5">
        <f t="shared" ref="I2499:I2562" si="232">IFERROR((G2499-SUMIFS(G:G,A:A,A2499-1,B:B,B2499))/SUMIFS(G:G,A:A,A2499-1,B:B,B2499),0)</f>
        <v>0</v>
      </c>
      <c r="M2499" s="3">
        <v>0</v>
      </c>
      <c r="N2499" s="11">
        <f t="shared" si="229"/>
        <v>0</v>
      </c>
      <c r="O2499" s="3">
        <v>0</v>
      </c>
      <c r="P2499" s="11">
        <f t="shared" si="226"/>
        <v>0</v>
      </c>
      <c r="Q2499" s="12">
        <f t="shared" si="225"/>
        <v>4</v>
      </c>
      <c r="R2499" s="12">
        <f t="shared" si="230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27"/>
        <v>178</v>
      </c>
      <c r="F2500" s="4">
        <f t="shared" si="228"/>
        <v>10</v>
      </c>
      <c r="G2500" s="4">
        <f t="shared" si="231"/>
        <v>13</v>
      </c>
      <c r="H2500" s="4">
        <f t="shared" si="224"/>
        <v>0</v>
      </c>
      <c r="I2500" s="5">
        <f t="shared" si="232"/>
        <v>0</v>
      </c>
      <c r="M2500" s="3">
        <v>2</v>
      </c>
      <c r="N2500" s="11">
        <f t="shared" si="229"/>
        <v>1</v>
      </c>
      <c r="O2500" s="3">
        <v>0</v>
      </c>
      <c r="P2500" s="11">
        <f t="shared" si="226"/>
        <v>0</v>
      </c>
      <c r="Q2500" s="12">
        <f t="shared" si="225"/>
        <v>11</v>
      </c>
      <c r="R2500" s="12">
        <f t="shared" si="230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27"/>
        <v>365</v>
      </c>
      <c r="F2501" s="4">
        <f t="shared" si="228"/>
        <v>12</v>
      </c>
      <c r="G2501" s="4">
        <f t="shared" si="231"/>
        <v>15</v>
      </c>
      <c r="H2501" s="4">
        <f t="shared" ref="H2501:H2564" si="233">G2501-SUMIFS(G:G,A:A,A2501-1,B:B,B2501)</f>
        <v>0</v>
      </c>
      <c r="I2501" s="5">
        <f t="shared" si="232"/>
        <v>0</v>
      </c>
      <c r="M2501" s="3">
        <v>13</v>
      </c>
      <c r="N2501" s="11">
        <f t="shared" si="229"/>
        <v>0</v>
      </c>
      <c r="O2501" s="3">
        <v>0</v>
      </c>
      <c r="P2501" s="11">
        <f t="shared" si="226"/>
        <v>0</v>
      </c>
      <c r="Q2501" s="12">
        <f t="shared" si="225"/>
        <v>2</v>
      </c>
      <c r="R2501" s="12">
        <f t="shared" si="230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27"/>
        <v>44</v>
      </c>
      <c r="F2502" s="4">
        <f t="shared" si="228"/>
        <v>4</v>
      </c>
      <c r="G2502" s="4">
        <f t="shared" si="231"/>
        <v>2</v>
      </c>
      <c r="H2502" s="4">
        <f t="shared" si="233"/>
        <v>0</v>
      </c>
      <c r="I2502" s="5">
        <f t="shared" si="232"/>
        <v>0</v>
      </c>
      <c r="M2502" s="3">
        <v>2</v>
      </c>
      <c r="N2502" s="11">
        <f t="shared" si="229"/>
        <v>0</v>
      </c>
      <c r="O2502" s="3">
        <v>0</v>
      </c>
      <c r="P2502" s="11">
        <f t="shared" si="226"/>
        <v>0</v>
      </c>
      <c r="Q2502" s="12">
        <f t="shared" si="225"/>
        <v>0</v>
      </c>
      <c r="R2502" s="12">
        <f t="shared" si="230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27"/>
        <v>147</v>
      </c>
      <c r="F2503" s="4">
        <f t="shared" si="228"/>
        <v>8</v>
      </c>
      <c r="G2503" s="4">
        <f t="shared" si="231"/>
        <v>9</v>
      </c>
      <c r="H2503" s="4">
        <f t="shared" si="233"/>
        <v>0</v>
      </c>
      <c r="I2503" s="5">
        <f t="shared" si="232"/>
        <v>0</v>
      </c>
      <c r="M2503" s="3">
        <v>3</v>
      </c>
      <c r="N2503" s="11">
        <f t="shared" si="229"/>
        <v>0</v>
      </c>
      <c r="O2503" s="3">
        <v>0</v>
      </c>
      <c r="P2503" s="11">
        <f t="shared" si="226"/>
        <v>0</v>
      </c>
      <c r="Q2503" s="12">
        <f t="shared" si="225"/>
        <v>6</v>
      </c>
      <c r="R2503" s="12">
        <f t="shared" si="230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27"/>
        <v>321</v>
      </c>
      <c r="F2504" s="4">
        <f t="shared" si="228"/>
        <v>3</v>
      </c>
      <c r="G2504" s="4">
        <f t="shared" si="231"/>
        <v>21</v>
      </c>
      <c r="H2504" s="4">
        <f t="shared" si="233"/>
        <v>0</v>
      </c>
      <c r="I2504" s="5">
        <f t="shared" si="232"/>
        <v>0</v>
      </c>
      <c r="M2504" s="3">
        <v>17</v>
      </c>
      <c r="N2504" s="11">
        <f t="shared" si="229"/>
        <v>0</v>
      </c>
      <c r="O2504" s="3">
        <v>0</v>
      </c>
      <c r="P2504" s="11">
        <f t="shared" si="226"/>
        <v>0</v>
      </c>
      <c r="Q2504" s="12">
        <f t="shared" si="225"/>
        <v>4</v>
      </c>
      <c r="R2504" s="12">
        <f t="shared" si="230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27"/>
        <v>510</v>
      </c>
      <c r="F2505" s="4">
        <f t="shared" si="228"/>
        <v>27</v>
      </c>
      <c r="G2505" s="4">
        <f t="shared" si="231"/>
        <v>33</v>
      </c>
      <c r="H2505" s="4">
        <f t="shared" si="233"/>
        <v>2</v>
      </c>
      <c r="I2505" s="5">
        <f t="shared" si="232"/>
        <v>6.4516129032258063E-2</v>
      </c>
      <c r="M2505" s="3">
        <v>12</v>
      </c>
      <c r="N2505" s="11">
        <f t="shared" si="229"/>
        <v>2</v>
      </c>
      <c r="O2505" s="3">
        <v>3</v>
      </c>
      <c r="P2505" s="11">
        <f t="shared" si="226"/>
        <v>0</v>
      </c>
      <c r="Q2505" s="12">
        <f t="shared" si="225"/>
        <v>18</v>
      </c>
      <c r="R2505" s="12">
        <f t="shared" si="230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27"/>
        <v>940</v>
      </c>
      <c r="F2506" s="4">
        <f t="shared" si="228"/>
        <v>4</v>
      </c>
      <c r="G2506" s="4">
        <f t="shared" si="231"/>
        <v>79</v>
      </c>
      <c r="H2506" s="4">
        <f t="shared" si="233"/>
        <v>-4</v>
      </c>
      <c r="I2506" s="5">
        <f t="shared" si="232"/>
        <v>-4.8192771084337352E-2</v>
      </c>
      <c r="M2506" s="3">
        <v>36</v>
      </c>
      <c r="N2506" s="11">
        <f t="shared" si="229"/>
        <v>4</v>
      </c>
      <c r="O2506" s="3">
        <v>0</v>
      </c>
      <c r="P2506" s="11">
        <f t="shared" si="226"/>
        <v>0</v>
      </c>
      <c r="Q2506" s="12">
        <f t="shared" si="225"/>
        <v>43</v>
      </c>
      <c r="R2506" s="12">
        <f t="shared" si="230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27"/>
        <v>193</v>
      </c>
      <c r="F2507" s="4">
        <f t="shared" si="228"/>
        <v>8</v>
      </c>
      <c r="G2507" s="4">
        <f t="shared" si="231"/>
        <v>28</v>
      </c>
      <c r="H2507" s="4">
        <f t="shared" si="233"/>
        <v>0</v>
      </c>
      <c r="I2507" s="5">
        <f t="shared" si="232"/>
        <v>0</v>
      </c>
      <c r="M2507" s="3">
        <v>18</v>
      </c>
      <c r="N2507" s="11">
        <f t="shared" si="229"/>
        <v>1</v>
      </c>
      <c r="O2507" s="3">
        <v>1</v>
      </c>
      <c r="P2507" s="11">
        <f t="shared" si="226"/>
        <v>0</v>
      </c>
      <c r="Q2507" s="12">
        <f t="shared" si="225"/>
        <v>9</v>
      </c>
      <c r="R2507" s="12">
        <f t="shared" si="230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27"/>
        <v>241</v>
      </c>
      <c r="F2508" s="4">
        <f t="shared" si="228"/>
        <v>16</v>
      </c>
      <c r="G2508" s="4">
        <f t="shared" si="231"/>
        <v>16</v>
      </c>
      <c r="H2508" s="4">
        <f t="shared" si="233"/>
        <v>3</v>
      </c>
      <c r="I2508" s="5">
        <f t="shared" si="232"/>
        <v>0.23076923076923078</v>
      </c>
      <c r="M2508" s="3">
        <v>6</v>
      </c>
      <c r="N2508" s="11">
        <f t="shared" si="229"/>
        <v>2</v>
      </c>
      <c r="O2508" s="3">
        <v>1</v>
      </c>
      <c r="P2508" s="11">
        <f t="shared" si="226"/>
        <v>0</v>
      </c>
      <c r="Q2508" s="12">
        <f t="shared" si="225"/>
        <v>9</v>
      </c>
      <c r="R2508" s="12">
        <f t="shared" si="230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27"/>
        <v>723</v>
      </c>
      <c r="F2509" s="4">
        <f t="shared" si="228"/>
        <v>10</v>
      </c>
      <c r="G2509" s="4">
        <f t="shared" si="231"/>
        <v>34</v>
      </c>
      <c r="H2509" s="4">
        <f t="shared" si="233"/>
        <v>0</v>
      </c>
      <c r="I2509" s="5">
        <f t="shared" si="232"/>
        <v>0</v>
      </c>
      <c r="M2509" s="3">
        <v>27</v>
      </c>
      <c r="N2509" s="11">
        <f t="shared" si="229"/>
        <v>1</v>
      </c>
      <c r="O2509" s="3">
        <v>0</v>
      </c>
      <c r="P2509" s="11">
        <f t="shared" si="226"/>
        <v>0</v>
      </c>
      <c r="Q2509" s="12">
        <f t="shared" si="225"/>
        <v>7</v>
      </c>
      <c r="R2509" s="12">
        <f t="shared" si="230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27"/>
        <v>472</v>
      </c>
      <c r="F2510" s="4">
        <f t="shared" si="228"/>
        <v>40</v>
      </c>
      <c r="G2510" s="4">
        <f t="shared" si="231"/>
        <v>6</v>
      </c>
      <c r="H2510" s="4">
        <f t="shared" si="233"/>
        <v>0</v>
      </c>
      <c r="I2510" s="5">
        <f t="shared" si="232"/>
        <v>0</v>
      </c>
      <c r="M2510" s="3">
        <v>4</v>
      </c>
      <c r="N2510" s="11">
        <f t="shared" si="229"/>
        <v>0</v>
      </c>
      <c r="O2510" s="3">
        <v>0</v>
      </c>
      <c r="P2510" s="11">
        <f t="shared" si="226"/>
        <v>0</v>
      </c>
      <c r="Q2510" s="12">
        <f t="shared" si="225"/>
        <v>2</v>
      </c>
      <c r="R2510" s="12">
        <f t="shared" si="230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27"/>
        <v>158</v>
      </c>
      <c r="F2511" s="4">
        <f t="shared" si="228"/>
        <v>15</v>
      </c>
      <c r="G2511" s="4">
        <f t="shared" si="231"/>
        <v>9</v>
      </c>
      <c r="H2511" s="4">
        <f t="shared" si="233"/>
        <v>0</v>
      </c>
      <c r="I2511" s="5">
        <f t="shared" si="232"/>
        <v>0</v>
      </c>
      <c r="M2511" s="3">
        <v>5</v>
      </c>
      <c r="N2511" s="11">
        <f t="shared" si="229"/>
        <v>0</v>
      </c>
      <c r="O2511" s="3">
        <v>0</v>
      </c>
      <c r="P2511" s="11">
        <f t="shared" si="226"/>
        <v>0</v>
      </c>
      <c r="Q2511" s="12">
        <f t="shared" si="225"/>
        <v>4</v>
      </c>
      <c r="R2511" s="12">
        <f t="shared" si="230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27"/>
        <v>87</v>
      </c>
      <c r="F2512" s="4">
        <f t="shared" si="228"/>
        <v>0</v>
      </c>
      <c r="G2512" s="4">
        <f t="shared" si="231"/>
        <v>3</v>
      </c>
      <c r="H2512" s="4">
        <f t="shared" si="233"/>
        <v>0</v>
      </c>
      <c r="I2512" s="5">
        <f t="shared" si="232"/>
        <v>0</v>
      </c>
      <c r="M2512" s="3">
        <v>2</v>
      </c>
      <c r="N2512" s="11">
        <f t="shared" si="229"/>
        <v>0</v>
      </c>
      <c r="O2512" s="3">
        <v>0</v>
      </c>
      <c r="P2512" s="11">
        <f t="shared" si="226"/>
        <v>0</v>
      </c>
      <c r="Q2512" s="12">
        <f t="shared" si="225"/>
        <v>1</v>
      </c>
      <c r="R2512" s="12">
        <f t="shared" si="230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27"/>
        <v>266</v>
      </c>
      <c r="F2513" s="4">
        <f t="shared" si="228"/>
        <v>11</v>
      </c>
      <c r="G2513" s="4">
        <f t="shared" si="231"/>
        <v>10</v>
      </c>
      <c r="H2513" s="4">
        <f t="shared" si="233"/>
        <v>0</v>
      </c>
      <c r="I2513" s="5">
        <f t="shared" si="232"/>
        <v>0</v>
      </c>
      <c r="M2513" s="3">
        <v>6</v>
      </c>
      <c r="N2513" s="11">
        <f t="shared" si="229"/>
        <v>0</v>
      </c>
      <c r="O2513" s="3">
        <v>1</v>
      </c>
      <c r="P2513" s="11">
        <f t="shared" si="226"/>
        <v>0</v>
      </c>
      <c r="Q2513" s="12">
        <f t="shared" si="225"/>
        <v>3</v>
      </c>
      <c r="R2513" s="12">
        <f t="shared" si="230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27"/>
        <v>1601</v>
      </c>
      <c r="F2514" s="4">
        <f t="shared" si="228"/>
        <v>64</v>
      </c>
      <c r="G2514" s="4">
        <f t="shared" si="231"/>
        <v>113</v>
      </c>
      <c r="H2514" s="4">
        <f t="shared" si="233"/>
        <v>5</v>
      </c>
      <c r="I2514" s="5">
        <f t="shared" si="232"/>
        <v>4.6296296296296294E-2</v>
      </c>
      <c r="M2514" s="3">
        <v>47</v>
      </c>
      <c r="N2514" s="11">
        <f t="shared" si="229"/>
        <v>5</v>
      </c>
      <c r="O2514" s="3">
        <v>2</v>
      </c>
      <c r="P2514" s="11">
        <f t="shared" si="226"/>
        <v>0</v>
      </c>
      <c r="Q2514" s="12">
        <f t="shared" si="225"/>
        <v>64</v>
      </c>
      <c r="R2514" s="12">
        <f t="shared" si="230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27"/>
        <v>52</v>
      </c>
      <c r="F2515" s="4">
        <f t="shared" si="228"/>
        <v>4</v>
      </c>
      <c r="G2515" s="4">
        <f t="shared" si="231"/>
        <v>2</v>
      </c>
      <c r="H2515" s="4">
        <f t="shared" si="233"/>
        <v>1</v>
      </c>
      <c r="I2515" s="5">
        <f t="shared" si="232"/>
        <v>1</v>
      </c>
      <c r="M2515" s="3">
        <v>0</v>
      </c>
      <c r="N2515" s="11">
        <f t="shared" si="229"/>
        <v>0</v>
      </c>
      <c r="O2515" s="3">
        <v>0</v>
      </c>
      <c r="P2515" s="11">
        <f t="shared" si="226"/>
        <v>0</v>
      </c>
      <c r="Q2515" s="12">
        <f t="shared" si="225"/>
        <v>2</v>
      </c>
      <c r="R2515" s="12">
        <f t="shared" si="230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227"/>
        <v>120</v>
      </c>
      <c r="F2516" s="4">
        <f t="shared" si="228"/>
        <v>2</v>
      </c>
      <c r="G2516" s="4">
        <f t="shared" si="231"/>
        <v>5</v>
      </c>
      <c r="H2516" s="4">
        <f t="shared" si="233"/>
        <v>0</v>
      </c>
      <c r="I2516" s="5">
        <f t="shared" si="232"/>
        <v>0</v>
      </c>
      <c r="M2516" s="3">
        <v>5</v>
      </c>
      <c r="N2516" s="11">
        <f t="shared" si="229"/>
        <v>0</v>
      </c>
      <c r="O2516" s="3">
        <v>0</v>
      </c>
      <c r="P2516" s="11">
        <f t="shared" si="226"/>
        <v>0</v>
      </c>
      <c r="Q2516" s="12">
        <f t="shared" ref="Q2516:Q2548" si="234">G2516-O2516-M2516</f>
        <v>0</v>
      </c>
      <c r="R2516" s="12">
        <f t="shared" si="230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27"/>
        <v>183</v>
      </c>
      <c r="F2517" s="4">
        <f t="shared" si="228"/>
        <v>16</v>
      </c>
      <c r="G2517" s="4">
        <f t="shared" si="231"/>
        <v>9</v>
      </c>
      <c r="H2517" s="4">
        <f t="shared" si="233"/>
        <v>0</v>
      </c>
      <c r="I2517" s="5">
        <f t="shared" si="232"/>
        <v>0</v>
      </c>
      <c r="M2517" s="3">
        <v>3</v>
      </c>
      <c r="N2517" s="11">
        <f t="shared" si="229"/>
        <v>0</v>
      </c>
      <c r="O2517" s="3">
        <v>1</v>
      </c>
      <c r="P2517" s="11">
        <f t="shared" si="226"/>
        <v>0</v>
      </c>
      <c r="Q2517" s="12">
        <f t="shared" si="234"/>
        <v>5</v>
      </c>
      <c r="R2517" s="12">
        <f t="shared" si="230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27"/>
        <v>406</v>
      </c>
      <c r="F2518" s="4">
        <f t="shared" si="228"/>
        <v>16</v>
      </c>
      <c r="G2518" s="4">
        <f t="shared" si="231"/>
        <v>7</v>
      </c>
      <c r="H2518" s="4">
        <f t="shared" si="233"/>
        <v>0</v>
      </c>
      <c r="I2518" s="5">
        <f t="shared" si="232"/>
        <v>0</v>
      </c>
      <c r="M2518" s="3">
        <v>4</v>
      </c>
      <c r="N2518" s="11">
        <f t="shared" si="229"/>
        <v>1</v>
      </c>
      <c r="O2518" s="3">
        <v>0</v>
      </c>
      <c r="P2518" s="11">
        <f t="shared" si="226"/>
        <v>0</v>
      </c>
      <c r="Q2518" s="12">
        <f t="shared" si="234"/>
        <v>3</v>
      </c>
      <c r="R2518" s="12">
        <f t="shared" si="230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27"/>
        <v>49</v>
      </c>
      <c r="F2519" s="4">
        <f t="shared" si="228"/>
        <v>2</v>
      </c>
      <c r="G2519" s="4">
        <f t="shared" si="231"/>
        <v>6</v>
      </c>
      <c r="H2519" s="4">
        <f t="shared" si="233"/>
        <v>0</v>
      </c>
      <c r="I2519" s="5">
        <f t="shared" si="232"/>
        <v>0</v>
      </c>
      <c r="M2519" s="3">
        <v>3</v>
      </c>
      <c r="N2519" s="11">
        <f t="shared" si="229"/>
        <v>0</v>
      </c>
      <c r="O2519" s="3">
        <v>0</v>
      </c>
      <c r="P2519" s="11">
        <f t="shared" si="226"/>
        <v>0</v>
      </c>
      <c r="Q2519" s="12">
        <f t="shared" si="234"/>
        <v>3</v>
      </c>
      <c r="R2519" s="12">
        <f t="shared" si="230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27"/>
        <v>45</v>
      </c>
      <c r="F2520" s="4">
        <f t="shared" si="228"/>
        <v>1</v>
      </c>
      <c r="G2520" s="4">
        <f t="shared" si="231"/>
        <v>0</v>
      </c>
      <c r="H2520" s="4">
        <f t="shared" si="233"/>
        <v>0</v>
      </c>
      <c r="I2520" s="5">
        <f t="shared" si="232"/>
        <v>0</v>
      </c>
      <c r="M2520" s="3">
        <v>0</v>
      </c>
      <c r="N2520" s="11">
        <f t="shared" si="229"/>
        <v>0</v>
      </c>
      <c r="O2520" s="3">
        <v>0</v>
      </c>
      <c r="P2520" s="11">
        <f t="shared" si="226"/>
        <v>0</v>
      </c>
      <c r="Q2520" s="12">
        <f t="shared" si="234"/>
        <v>0</v>
      </c>
      <c r="R2520" s="12">
        <f t="shared" si="230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27"/>
        <v>59</v>
      </c>
      <c r="F2521" s="4">
        <f t="shared" si="228"/>
        <v>3</v>
      </c>
      <c r="G2521" s="4">
        <f t="shared" si="231"/>
        <v>5</v>
      </c>
      <c r="H2521" s="4">
        <f t="shared" si="233"/>
        <v>0</v>
      </c>
      <c r="I2521" s="5">
        <f t="shared" si="232"/>
        <v>0</v>
      </c>
      <c r="M2521" s="3">
        <v>4</v>
      </c>
      <c r="N2521" s="11">
        <f t="shared" si="229"/>
        <v>0</v>
      </c>
      <c r="O2521" s="3">
        <v>0</v>
      </c>
      <c r="P2521" s="11">
        <f t="shared" si="226"/>
        <v>0</v>
      </c>
      <c r="Q2521" s="12">
        <f t="shared" si="234"/>
        <v>1</v>
      </c>
      <c r="R2521" s="12">
        <f t="shared" si="230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27"/>
        <v>1061</v>
      </c>
      <c r="F2522" s="4">
        <f t="shared" si="228"/>
        <v>33</v>
      </c>
      <c r="G2522" s="4">
        <f t="shared" si="231"/>
        <v>95</v>
      </c>
      <c r="H2522" s="4">
        <f t="shared" si="233"/>
        <v>1</v>
      </c>
      <c r="I2522" s="5">
        <f t="shared" si="232"/>
        <v>1.0638297872340425E-2</v>
      </c>
      <c r="M2522" s="3">
        <v>40</v>
      </c>
      <c r="N2522" s="11">
        <f t="shared" si="229"/>
        <v>2</v>
      </c>
      <c r="O2522" s="3">
        <v>2</v>
      </c>
      <c r="P2522" s="11">
        <f t="shared" si="226"/>
        <v>0</v>
      </c>
      <c r="Q2522" s="12">
        <f t="shared" si="234"/>
        <v>53</v>
      </c>
      <c r="R2522" s="12">
        <f t="shared" si="230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27"/>
        <v>247</v>
      </c>
      <c r="F2523" s="4">
        <f t="shared" si="228"/>
        <v>1</v>
      </c>
      <c r="G2523" s="4">
        <f t="shared" si="231"/>
        <v>1</v>
      </c>
      <c r="H2523" s="4">
        <f t="shared" si="233"/>
        <v>0</v>
      </c>
      <c r="I2523" s="5">
        <f t="shared" si="232"/>
        <v>0</v>
      </c>
      <c r="M2523" s="3">
        <v>0</v>
      </c>
      <c r="N2523" s="11">
        <f t="shared" si="229"/>
        <v>0</v>
      </c>
      <c r="O2523" s="3">
        <v>0</v>
      </c>
      <c r="P2523" s="11">
        <f t="shared" si="226"/>
        <v>0</v>
      </c>
      <c r="Q2523" s="12">
        <f t="shared" si="234"/>
        <v>1</v>
      </c>
      <c r="R2523" s="12">
        <f t="shared" si="230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27"/>
        <v>428</v>
      </c>
      <c r="F2524" s="4">
        <f t="shared" si="228"/>
        <v>15</v>
      </c>
      <c r="G2524" s="4">
        <f t="shared" si="231"/>
        <v>8</v>
      </c>
      <c r="H2524" s="4">
        <f t="shared" si="233"/>
        <v>0</v>
      </c>
      <c r="I2524" s="5">
        <f t="shared" si="232"/>
        <v>0</v>
      </c>
      <c r="M2524" s="3">
        <v>7</v>
      </c>
      <c r="N2524" s="11">
        <f t="shared" si="229"/>
        <v>0</v>
      </c>
      <c r="O2524" s="3">
        <v>0</v>
      </c>
      <c r="P2524" s="11">
        <f t="shared" ref="P2524:P2587" si="235">O2524-SUMIFS(O:O,B:B,B2524,A:A,A2524-1)</f>
        <v>0</v>
      </c>
      <c r="Q2524" s="12">
        <f t="shared" si="234"/>
        <v>1</v>
      </c>
      <c r="R2524" s="12">
        <f t="shared" si="230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27"/>
        <v>945</v>
      </c>
      <c r="F2525" s="4">
        <f t="shared" si="228"/>
        <v>23</v>
      </c>
      <c r="G2525" s="4">
        <f t="shared" si="231"/>
        <v>105</v>
      </c>
      <c r="H2525" s="4">
        <f t="shared" si="233"/>
        <v>0</v>
      </c>
      <c r="I2525" s="5">
        <f t="shared" si="232"/>
        <v>0</v>
      </c>
      <c r="M2525" s="3">
        <v>67</v>
      </c>
      <c r="N2525" s="11">
        <f t="shared" si="229"/>
        <v>1</v>
      </c>
      <c r="O2525" s="3">
        <v>0</v>
      </c>
      <c r="P2525" s="11">
        <f t="shared" si="235"/>
        <v>0</v>
      </c>
      <c r="Q2525" s="12">
        <f t="shared" si="234"/>
        <v>38</v>
      </c>
      <c r="R2525" s="12">
        <f t="shared" si="230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27"/>
        <v>2746</v>
      </c>
      <c r="F2526" s="4">
        <f t="shared" si="228"/>
        <v>65</v>
      </c>
      <c r="G2526" s="4">
        <f t="shared" si="231"/>
        <v>302</v>
      </c>
      <c r="H2526" s="4">
        <f t="shared" si="233"/>
        <v>7</v>
      </c>
      <c r="I2526" s="5">
        <f t="shared" si="232"/>
        <v>2.3728813559322035E-2</v>
      </c>
      <c r="M2526" s="3">
        <v>138</v>
      </c>
      <c r="N2526" s="11">
        <f t="shared" si="229"/>
        <v>7</v>
      </c>
      <c r="O2526" s="3">
        <v>6</v>
      </c>
      <c r="P2526" s="11">
        <f t="shared" si="235"/>
        <v>0</v>
      </c>
      <c r="Q2526" s="12">
        <f t="shared" si="234"/>
        <v>158</v>
      </c>
      <c r="R2526" s="12">
        <f t="shared" si="230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27"/>
        <v>138</v>
      </c>
      <c r="F2527" s="4">
        <f t="shared" si="228"/>
        <v>2</v>
      </c>
      <c r="G2527" s="4">
        <f t="shared" si="231"/>
        <v>11</v>
      </c>
      <c r="H2527" s="4">
        <f t="shared" si="233"/>
        <v>0</v>
      </c>
      <c r="I2527" s="5">
        <f t="shared" si="232"/>
        <v>0</v>
      </c>
      <c r="M2527" s="3">
        <v>5</v>
      </c>
      <c r="N2527" s="11">
        <f t="shared" si="229"/>
        <v>0</v>
      </c>
      <c r="O2527" s="3">
        <v>0</v>
      </c>
      <c r="P2527" s="11">
        <f t="shared" si="235"/>
        <v>0</v>
      </c>
      <c r="Q2527" s="12">
        <f t="shared" si="234"/>
        <v>6</v>
      </c>
      <c r="R2527" s="12">
        <f t="shared" si="230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27"/>
        <v>165</v>
      </c>
      <c r="F2528" s="4">
        <f t="shared" si="228"/>
        <v>12</v>
      </c>
      <c r="G2528" s="4">
        <f t="shared" si="231"/>
        <v>3</v>
      </c>
      <c r="H2528" s="4">
        <f t="shared" si="233"/>
        <v>0</v>
      </c>
      <c r="I2528" s="5">
        <f t="shared" si="232"/>
        <v>0</v>
      </c>
      <c r="M2528" s="3">
        <v>2</v>
      </c>
      <c r="N2528" s="11">
        <f t="shared" si="229"/>
        <v>0</v>
      </c>
      <c r="O2528" s="3">
        <v>0</v>
      </c>
      <c r="P2528" s="11">
        <f t="shared" si="235"/>
        <v>0</v>
      </c>
      <c r="Q2528" s="12">
        <f t="shared" si="234"/>
        <v>1</v>
      </c>
      <c r="R2528" s="12">
        <f t="shared" si="230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27"/>
        <v>640</v>
      </c>
      <c r="F2529" s="4">
        <f t="shared" si="228"/>
        <v>11</v>
      </c>
      <c r="G2529" s="4">
        <f t="shared" si="231"/>
        <v>24</v>
      </c>
      <c r="H2529" s="4">
        <f t="shared" si="233"/>
        <v>0</v>
      </c>
      <c r="I2529" s="5">
        <f t="shared" si="232"/>
        <v>0</v>
      </c>
      <c r="M2529" s="3">
        <v>23</v>
      </c>
      <c r="N2529" s="11">
        <f t="shared" si="229"/>
        <v>1</v>
      </c>
      <c r="O2529" s="3">
        <v>1</v>
      </c>
      <c r="P2529" s="11">
        <f t="shared" si="235"/>
        <v>0</v>
      </c>
      <c r="Q2529" s="12">
        <f t="shared" si="234"/>
        <v>0</v>
      </c>
      <c r="R2529" s="12">
        <f t="shared" si="230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27"/>
        <v>11298</v>
      </c>
      <c r="F2530" s="4">
        <f t="shared" si="228"/>
        <v>731</v>
      </c>
      <c r="G2530" s="4">
        <f t="shared" si="231"/>
        <v>1730</v>
      </c>
      <c r="H2530" s="4">
        <f t="shared" si="233"/>
        <v>48</v>
      </c>
      <c r="I2530" s="5">
        <f t="shared" si="232"/>
        <v>2.8537455410225922E-2</v>
      </c>
      <c r="M2530" s="3">
        <v>536</v>
      </c>
      <c r="N2530" s="11">
        <f t="shared" si="229"/>
        <v>32</v>
      </c>
      <c r="O2530" s="3">
        <v>34</v>
      </c>
      <c r="P2530" s="11">
        <f t="shared" si="235"/>
        <v>1</v>
      </c>
      <c r="Q2530" s="12">
        <f t="shared" si="234"/>
        <v>1160</v>
      </c>
      <c r="R2530" s="12">
        <f t="shared" si="230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27"/>
        <v>247</v>
      </c>
      <c r="F2531" s="4">
        <f t="shared" si="228"/>
        <v>11</v>
      </c>
      <c r="G2531" s="4">
        <f t="shared" si="231"/>
        <v>12</v>
      </c>
      <c r="H2531" s="4">
        <f t="shared" si="233"/>
        <v>0</v>
      </c>
      <c r="I2531" s="5">
        <f t="shared" si="232"/>
        <v>0</v>
      </c>
      <c r="M2531" s="3">
        <v>2</v>
      </c>
      <c r="N2531" s="11">
        <f t="shared" si="229"/>
        <v>1</v>
      </c>
      <c r="O2531" s="3">
        <v>1</v>
      </c>
      <c r="P2531" s="11">
        <f t="shared" si="235"/>
        <v>0</v>
      </c>
      <c r="Q2531" s="12">
        <f t="shared" si="234"/>
        <v>9</v>
      </c>
      <c r="R2531" s="12">
        <f t="shared" si="230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27"/>
        <v>120</v>
      </c>
      <c r="F2532" s="4">
        <f t="shared" si="228"/>
        <v>1</v>
      </c>
      <c r="G2532" s="4">
        <f t="shared" si="231"/>
        <v>5</v>
      </c>
      <c r="H2532" s="4">
        <f t="shared" si="233"/>
        <v>0</v>
      </c>
      <c r="I2532" s="5">
        <f t="shared" si="232"/>
        <v>0</v>
      </c>
      <c r="M2532" s="3">
        <v>0</v>
      </c>
      <c r="N2532" s="11">
        <f t="shared" si="229"/>
        <v>0</v>
      </c>
      <c r="O2532" s="3">
        <v>0</v>
      </c>
      <c r="P2532" s="11">
        <f t="shared" si="235"/>
        <v>0</v>
      </c>
      <c r="Q2532" s="12">
        <f t="shared" si="234"/>
        <v>5</v>
      </c>
      <c r="R2532" s="12">
        <f t="shared" si="230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236">SUM(C2533:D2533)</f>
        <v>525</v>
      </c>
      <c r="F2533" s="4">
        <f t="shared" si="228"/>
        <v>8</v>
      </c>
      <c r="G2533" s="4">
        <f t="shared" si="231"/>
        <v>45</v>
      </c>
      <c r="H2533" s="4">
        <f t="shared" si="233"/>
        <v>0</v>
      </c>
      <c r="I2533" s="5">
        <f t="shared" si="232"/>
        <v>0</v>
      </c>
      <c r="M2533" s="3">
        <v>35</v>
      </c>
      <c r="N2533" s="11">
        <f t="shared" si="229"/>
        <v>0</v>
      </c>
      <c r="O2533" s="3">
        <v>1</v>
      </c>
      <c r="P2533" s="11">
        <f t="shared" si="235"/>
        <v>0</v>
      </c>
      <c r="Q2533" s="12">
        <f t="shared" si="234"/>
        <v>9</v>
      </c>
      <c r="R2533" s="12">
        <f t="shared" si="230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36"/>
        <v>2494</v>
      </c>
      <c r="F2534" s="4">
        <f t="shared" ref="F2534:F2597" si="237">E2534-SUMIFS(E:E,A:A,A2534-1,B:B,B2534)</f>
        <v>46</v>
      </c>
      <c r="G2534" s="4">
        <f t="shared" si="231"/>
        <v>503</v>
      </c>
      <c r="H2534" s="4">
        <f t="shared" si="233"/>
        <v>6</v>
      </c>
      <c r="I2534" s="5">
        <f t="shared" si="232"/>
        <v>1.2072434607645875E-2</v>
      </c>
      <c r="M2534" s="3">
        <v>270</v>
      </c>
      <c r="N2534" s="11">
        <f t="shared" ref="N2534:N2597" si="238">M2534-SUMIFS(M:M,B:B,B2534,A:A,A2534-1)</f>
        <v>95</v>
      </c>
      <c r="O2534" s="3">
        <v>30</v>
      </c>
      <c r="P2534" s="11">
        <f t="shared" si="235"/>
        <v>1</v>
      </c>
      <c r="Q2534" s="12">
        <f t="shared" si="234"/>
        <v>203</v>
      </c>
      <c r="R2534" s="12">
        <f t="shared" ref="R2534:R2597" si="239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36"/>
        <v>737</v>
      </c>
      <c r="F2535" s="4">
        <f t="shared" si="237"/>
        <v>46</v>
      </c>
      <c r="G2535" s="4">
        <f t="shared" si="231"/>
        <v>57</v>
      </c>
      <c r="H2535" s="4">
        <f t="shared" si="233"/>
        <v>2</v>
      </c>
      <c r="I2535" s="5">
        <f t="shared" si="232"/>
        <v>3.6363636363636362E-2</v>
      </c>
      <c r="M2535" s="3">
        <v>34</v>
      </c>
      <c r="N2535" s="11">
        <f t="shared" si="238"/>
        <v>4</v>
      </c>
      <c r="O2535" s="3">
        <v>0</v>
      </c>
      <c r="P2535" s="11">
        <f t="shared" si="235"/>
        <v>0</v>
      </c>
      <c r="Q2535" s="12">
        <f t="shared" si="234"/>
        <v>23</v>
      </c>
      <c r="R2535" s="12">
        <f t="shared" si="239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36"/>
        <v>135</v>
      </c>
      <c r="F2536" s="4">
        <f t="shared" si="237"/>
        <v>4</v>
      </c>
      <c r="G2536" s="4">
        <f t="shared" si="231"/>
        <v>20</v>
      </c>
      <c r="H2536" s="4">
        <f t="shared" si="233"/>
        <v>0</v>
      </c>
      <c r="I2536" s="5">
        <f t="shared" si="232"/>
        <v>0</v>
      </c>
      <c r="M2536" s="3">
        <v>3</v>
      </c>
      <c r="N2536" s="11">
        <f t="shared" si="238"/>
        <v>2</v>
      </c>
      <c r="O2536" s="3">
        <v>1</v>
      </c>
      <c r="P2536" s="11">
        <f t="shared" si="235"/>
        <v>0</v>
      </c>
      <c r="Q2536" s="12">
        <f t="shared" si="234"/>
        <v>16</v>
      </c>
      <c r="R2536" s="12">
        <f t="shared" si="239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36"/>
        <v>62</v>
      </c>
      <c r="F2537" s="4">
        <f t="shared" si="237"/>
        <v>0</v>
      </c>
      <c r="G2537" s="4">
        <f t="shared" si="231"/>
        <v>1</v>
      </c>
      <c r="H2537" s="4">
        <f t="shared" si="233"/>
        <v>0</v>
      </c>
      <c r="I2537" s="5">
        <f t="shared" si="232"/>
        <v>0</v>
      </c>
      <c r="M2537" s="3">
        <v>1</v>
      </c>
      <c r="N2537" s="11">
        <f t="shared" si="238"/>
        <v>0</v>
      </c>
      <c r="O2537" s="3">
        <v>0</v>
      </c>
      <c r="P2537" s="11">
        <f t="shared" si="235"/>
        <v>0</v>
      </c>
      <c r="Q2537" s="12">
        <f t="shared" si="234"/>
        <v>0</v>
      </c>
      <c r="R2537" s="12">
        <f t="shared" si="239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36"/>
        <v>73</v>
      </c>
      <c r="F2538" s="4">
        <f t="shared" si="237"/>
        <v>3</v>
      </c>
      <c r="G2538" s="4">
        <f t="shared" si="231"/>
        <v>3</v>
      </c>
      <c r="H2538" s="4">
        <f t="shared" si="233"/>
        <v>0</v>
      </c>
      <c r="I2538" s="5">
        <f t="shared" si="232"/>
        <v>0</v>
      </c>
      <c r="M2538" s="3">
        <v>2</v>
      </c>
      <c r="N2538" s="11">
        <f t="shared" si="238"/>
        <v>0</v>
      </c>
      <c r="O2538" s="3">
        <v>0</v>
      </c>
      <c r="P2538" s="11">
        <f t="shared" si="235"/>
        <v>0</v>
      </c>
      <c r="Q2538" s="12">
        <f t="shared" si="234"/>
        <v>1</v>
      </c>
      <c r="R2538" s="12">
        <f t="shared" si="239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36"/>
        <v>65</v>
      </c>
      <c r="F2539" s="4">
        <f t="shared" si="237"/>
        <v>5</v>
      </c>
      <c r="G2539" s="4">
        <f t="shared" si="231"/>
        <v>1</v>
      </c>
      <c r="H2539" s="4">
        <f t="shared" si="233"/>
        <v>0</v>
      </c>
      <c r="I2539" s="5">
        <f t="shared" si="232"/>
        <v>0</v>
      </c>
      <c r="M2539" s="3">
        <v>0</v>
      </c>
      <c r="N2539" s="11">
        <f t="shared" si="238"/>
        <v>0</v>
      </c>
      <c r="O2539" s="3">
        <v>0</v>
      </c>
      <c r="P2539" s="11">
        <f t="shared" si="235"/>
        <v>0</v>
      </c>
      <c r="Q2539" s="12">
        <f t="shared" si="234"/>
        <v>1</v>
      </c>
      <c r="R2539" s="12">
        <f t="shared" si="239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36"/>
        <v>301</v>
      </c>
      <c r="F2540" s="4">
        <f t="shared" si="237"/>
        <v>20</v>
      </c>
      <c r="G2540" s="4">
        <f t="shared" si="231"/>
        <v>4</v>
      </c>
      <c r="H2540" s="4">
        <f t="shared" si="233"/>
        <v>0</v>
      </c>
      <c r="I2540" s="5">
        <f t="shared" si="232"/>
        <v>0</v>
      </c>
      <c r="M2540" s="3">
        <v>3</v>
      </c>
      <c r="N2540" s="11">
        <f t="shared" si="238"/>
        <v>0</v>
      </c>
      <c r="O2540" s="3">
        <v>0</v>
      </c>
      <c r="P2540" s="11">
        <f t="shared" si="235"/>
        <v>0</v>
      </c>
      <c r="Q2540" s="12">
        <f t="shared" si="234"/>
        <v>1</v>
      </c>
      <c r="R2540" s="12">
        <f t="shared" si="239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36"/>
        <v>665</v>
      </c>
      <c r="F2541" s="4">
        <f t="shared" si="237"/>
        <v>22</v>
      </c>
      <c r="G2541" s="4">
        <f t="shared" si="231"/>
        <v>46</v>
      </c>
      <c r="H2541" s="4">
        <f t="shared" si="233"/>
        <v>0</v>
      </c>
      <c r="I2541" s="5">
        <f t="shared" si="232"/>
        <v>0</v>
      </c>
      <c r="M2541" s="3">
        <v>37</v>
      </c>
      <c r="N2541" s="11">
        <f t="shared" si="238"/>
        <v>0</v>
      </c>
      <c r="O2541" s="3">
        <v>0</v>
      </c>
      <c r="P2541" s="11">
        <f t="shared" si="235"/>
        <v>0</v>
      </c>
      <c r="Q2541" s="12">
        <f t="shared" si="234"/>
        <v>9</v>
      </c>
      <c r="R2541" s="12">
        <f t="shared" si="239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36"/>
        <v>103</v>
      </c>
      <c r="F2542" s="4">
        <f t="shared" si="237"/>
        <v>7</v>
      </c>
      <c r="G2542" s="4">
        <f t="shared" si="231"/>
        <v>2</v>
      </c>
      <c r="H2542" s="4">
        <f t="shared" si="233"/>
        <v>0</v>
      </c>
      <c r="I2542" s="5">
        <f t="shared" si="232"/>
        <v>0</v>
      </c>
      <c r="M2542" s="3">
        <v>1</v>
      </c>
      <c r="N2542" s="11">
        <f t="shared" si="238"/>
        <v>0</v>
      </c>
      <c r="O2542" s="3">
        <v>0</v>
      </c>
      <c r="P2542" s="11">
        <f t="shared" si="235"/>
        <v>0</v>
      </c>
      <c r="Q2542" s="12">
        <f t="shared" si="234"/>
        <v>1</v>
      </c>
      <c r="R2542" s="12">
        <f t="shared" si="239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36"/>
        <v>199</v>
      </c>
      <c r="F2543" s="4">
        <f t="shared" si="237"/>
        <v>8</v>
      </c>
      <c r="G2543" s="4">
        <f t="shared" si="231"/>
        <v>6</v>
      </c>
      <c r="H2543" s="4">
        <f t="shared" si="233"/>
        <v>0</v>
      </c>
      <c r="I2543" s="5">
        <f t="shared" si="232"/>
        <v>0</v>
      </c>
      <c r="M2543" s="3">
        <v>2</v>
      </c>
      <c r="N2543" s="11">
        <f t="shared" si="238"/>
        <v>0</v>
      </c>
      <c r="O2543" s="3">
        <v>0</v>
      </c>
      <c r="P2543" s="11">
        <f t="shared" si="235"/>
        <v>0</v>
      </c>
      <c r="Q2543" s="12">
        <f t="shared" si="234"/>
        <v>4</v>
      </c>
      <c r="R2543" s="12">
        <f t="shared" si="239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36"/>
        <v>327</v>
      </c>
      <c r="F2544" s="4">
        <f t="shared" si="237"/>
        <v>14</v>
      </c>
      <c r="G2544" s="4">
        <f t="shared" si="231"/>
        <v>4</v>
      </c>
      <c r="H2544" s="4">
        <f t="shared" si="233"/>
        <v>0</v>
      </c>
      <c r="I2544" s="5">
        <f t="shared" si="232"/>
        <v>0</v>
      </c>
      <c r="M2544" s="3">
        <v>3</v>
      </c>
      <c r="N2544" s="11">
        <f t="shared" si="238"/>
        <v>0</v>
      </c>
      <c r="O2544" s="3">
        <v>0</v>
      </c>
      <c r="P2544" s="11">
        <f t="shared" si="235"/>
        <v>0</v>
      </c>
      <c r="Q2544" s="12">
        <f t="shared" si="234"/>
        <v>1</v>
      </c>
      <c r="R2544" s="12">
        <f t="shared" si="239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36"/>
        <v>3014</v>
      </c>
      <c r="F2545" s="4">
        <f t="shared" si="237"/>
        <v>53</v>
      </c>
      <c r="G2545" s="4">
        <f t="shared" si="231"/>
        <v>342</v>
      </c>
      <c r="H2545" s="4">
        <f t="shared" si="233"/>
        <v>6</v>
      </c>
      <c r="I2545" s="5">
        <f t="shared" si="232"/>
        <v>1.7857142857142856E-2</v>
      </c>
      <c r="M2545" s="3">
        <v>214</v>
      </c>
      <c r="N2545" s="11">
        <f t="shared" si="238"/>
        <v>5</v>
      </c>
      <c r="O2545" s="3">
        <v>6</v>
      </c>
      <c r="P2545" s="11">
        <f t="shared" si="235"/>
        <v>1</v>
      </c>
      <c r="Q2545" s="12">
        <f t="shared" si="234"/>
        <v>122</v>
      </c>
      <c r="R2545" s="12">
        <f t="shared" si="239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36"/>
        <v>1700</v>
      </c>
      <c r="F2546" s="4">
        <f t="shared" si="237"/>
        <v>37</v>
      </c>
      <c r="G2546" s="4">
        <f t="shared" si="231"/>
        <v>173</v>
      </c>
      <c r="H2546" s="4">
        <f t="shared" si="233"/>
        <v>2</v>
      </c>
      <c r="I2546" s="5">
        <f t="shared" si="232"/>
        <v>1.1695906432748537E-2</v>
      </c>
      <c r="M2546" s="3">
        <v>90</v>
      </c>
      <c r="N2546" s="11">
        <f t="shared" si="238"/>
        <v>5</v>
      </c>
      <c r="O2546" s="3">
        <v>1</v>
      </c>
      <c r="P2546" s="11">
        <f t="shared" si="235"/>
        <v>0</v>
      </c>
      <c r="Q2546" s="12">
        <f t="shared" si="234"/>
        <v>82</v>
      </c>
      <c r="R2546" s="12">
        <f t="shared" si="239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36"/>
        <v>16224</v>
      </c>
      <c r="F2547" s="4">
        <f t="shared" si="237"/>
        <v>429</v>
      </c>
      <c r="G2547" s="4">
        <f t="shared" si="231"/>
        <v>252</v>
      </c>
      <c r="H2547" s="4">
        <f t="shared" si="233"/>
        <v>-7</v>
      </c>
      <c r="I2547" s="5">
        <f t="shared" si="232"/>
        <v>-2.7027027027027029E-2</v>
      </c>
      <c r="M2547" s="3">
        <v>138</v>
      </c>
      <c r="N2547" s="11">
        <f t="shared" si="238"/>
        <v>4</v>
      </c>
      <c r="O2547" s="3">
        <v>1</v>
      </c>
      <c r="P2547" s="11">
        <f t="shared" si="235"/>
        <v>0</v>
      </c>
      <c r="Q2547" s="12">
        <f t="shared" si="234"/>
        <v>113</v>
      </c>
      <c r="R2547" s="12">
        <f t="shared" si="239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36"/>
        <v>10709</v>
      </c>
      <c r="F2548" s="4">
        <f t="shared" si="237"/>
        <v>283</v>
      </c>
      <c r="G2548" s="4">
        <f t="shared" si="231"/>
        <v>42</v>
      </c>
      <c r="H2548" s="4">
        <f t="shared" si="233"/>
        <v>2</v>
      </c>
      <c r="I2548" s="5">
        <f t="shared" si="232"/>
        <v>0.05</v>
      </c>
      <c r="M2548" s="3">
        <v>2</v>
      </c>
      <c r="N2548" s="11">
        <f t="shared" si="238"/>
        <v>1</v>
      </c>
      <c r="O2548" s="3">
        <v>0</v>
      </c>
      <c r="P2548" s="11">
        <f t="shared" si="235"/>
        <v>0</v>
      </c>
      <c r="Q2548" s="12">
        <f t="shared" si="234"/>
        <v>40</v>
      </c>
      <c r="R2548" s="12">
        <f t="shared" si="239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236"/>
        <v>564</v>
      </c>
      <c r="F2549" s="4">
        <f t="shared" si="237"/>
        <v>30</v>
      </c>
      <c r="G2549" s="4">
        <f t="shared" si="231"/>
        <v>16</v>
      </c>
      <c r="H2549" s="4">
        <f t="shared" si="233"/>
        <v>1</v>
      </c>
      <c r="I2549" s="5">
        <f t="shared" si="232"/>
        <v>6.6666666666666666E-2</v>
      </c>
      <c r="M2549" s="3">
        <v>12</v>
      </c>
      <c r="N2549" s="11">
        <f t="shared" si="238"/>
        <v>0</v>
      </c>
      <c r="O2549" s="3">
        <v>1</v>
      </c>
      <c r="P2549" s="11">
        <f t="shared" si="235"/>
        <v>0</v>
      </c>
      <c r="Q2549" s="12">
        <f t="shared" ref="Q2549:Q2612" si="240">G2549-O2549-M2549</f>
        <v>3</v>
      </c>
      <c r="R2549" s="12">
        <f t="shared" si="239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36"/>
        <v>461</v>
      </c>
      <c r="F2550" s="4">
        <f t="shared" si="237"/>
        <v>54</v>
      </c>
      <c r="G2550" s="4">
        <f t="shared" si="231"/>
        <v>71</v>
      </c>
      <c r="H2550" s="4">
        <f t="shared" si="233"/>
        <v>9</v>
      </c>
      <c r="I2550" s="5">
        <f t="shared" si="232"/>
        <v>0.14516129032258066</v>
      </c>
      <c r="M2550" s="3">
        <v>8</v>
      </c>
      <c r="N2550" s="11">
        <f t="shared" si="238"/>
        <v>4</v>
      </c>
      <c r="O2550" s="3">
        <v>2</v>
      </c>
      <c r="P2550" s="11">
        <f t="shared" si="235"/>
        <v>0</v>
      </c>
      <c r="Q2550" s="12">
        <f t="shared" si="240"/>
        <v>61</v>
      </c>
      <c r="R2550" s="12">
        <f t="shared" si="239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36"/>
        <v>115</v>
      </c>
      <c r="F2551" s="4">
        <f t="shared" si="237"/>
        <v>14</v>
      </c>
      <c r="G2551" s="4">
        <f t="shared" si="231"/>
        <v>4</v>
      </c>
      <c r="H2551" s="4">
        <f t="shared" si="233"/>
        <v>0</v>
      </c>
      <c r="I2551" s="5">
        <f t="shared" si="232"/>
        <v>0</v>
      </c>
      <c r="M2551" s="3">
        <v>4</v>
      </c>
      <c r="N2551" s="11">
        <f t="shared" si="238"/>
        <v>0</v>
      </c>
      <c r="O2551" s="3">
        <v>0</v>
      </c>
      <c r="P2551" s="11">
        <f t="shared" si="235"/>
        <v>0</v>
      </c>
      <c r="Q2551" s="12">
        <f t="shared" si="240"/>
        <v>0</v>
      </c>
      <c r="R2551" s="12">
        <f t="shared" si="239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36"/>
        <v>1009</v>
      </c>
      <c r="F2552" s="4">
        <f t="shared" si="237"/>
        <v>202</v>
      </c>
      <c r="G2552" s="4">
        <f t="shared" si="231"/>
        <v>9</v>
      </c>
      <c r="H2552" s="4">
        <f t="shared" si="233"/>
        <v>0</v>
      </c>
      <c r="I2552" s="5">
        <f t="shared" si="232"/>
        <v>0</v>
      </c>
      <c r="M2552" s="3">
        <v>5</v>
      </c>
      <c r="N2552" s="11">
        <f t="shared" si="238"/>
        <v>1</v>
      </c>
      <c r="O2552" s="3">
        <v>0</v>
      </c>
      <c r="P2552" s="11">
        <f t="shared" si="235"/>
        <v>0</v>
      </c>
      <c r="Q2552" s="12">
        <f t="shared" si="240"/>
        <v>4</v>
      </c>
      <c r="R2552" s="12">
        <f t="shared" si="239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36"/>
        <v>687</v>
      </c>
      <c r="F2553" s="4">
        <f t="shared" si="237"/>
        <v>14</v>
      </c>
      <c r="G2553" s="4">
        <f t="shared" si="231"/>
        <v>46</v>
      </c>
      <c r="H2553" s="4">
        <f t="shared" si="233"/>
        <v>0</v>
      </c>
      <c r="I2553" s="5">
        <f t="shared" si="232"/>
        <v>0</v>
      </c>
      <c r="M2553" s="3">
        <v>41</v>
      </c>
      <c r="N2553" s="11">
        <f t="shared" si="238"/>
        <v>0</v>
      </c>
      <c r="O2553" s="3">
        <v>3</v>
      </c>
      <c r="P2553" s="11">
        <f t="shared" si="235"/>
        <v>0</v>
      </c>
      <c r="Q2553" s="12">
        <f t="shared" si="240"/>
        <v>2</v>
      </c>
      <c r="R2553" s="12">
        <f t="shared" si="239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36"/>
        <v>508</v>
      </c>
      <c r="F2554" s="4">
        <f t="shared" si="237"/>
        <v>45</v>
      </c>
      <c r="G2554" s="4">
        <f t="shared" ref="G2554:G2617" si="241">C2554</f>
        <v>37</v>
      </c>
      <c r="H2554" s="4">
        <f t="shared" si="233"/>
        <v>-1</v>
      </c>
      <c r="I2554" s="5">
        <f t="shared" si="232"/>
        <v>-2.6315789473684209E-2</v>
      </c>
      <c r="M2554" s="3">
        <v>33</v>
      </c>
      <c r="N2554" s="11">
        <f t="shared" si="238"/>
        <v>0</v>
      </c>
      <c r="O2554" s="3">
        <v>1</v>
      </c>
      <c r="P2554" s="11">
        <f t="shared" si="235"/>
        <v>0</v>
      </c>
      <c r="Q2554" s="12">
        <f t="shared" si="240"/>
        <v>3</v>
      </c>
      <c r="R2554" s="12">
        <f t="shared" si="239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36"/>
        <v>190</v>
      </c>
      <c r="F2555" s="4">
        <f t="shared" si="237"/>
        <v>7</v>
      </c>
      <c r="G2555" s="4">
        <f t="shared" si="241"/>
        <v>12</v>
      </c>
      <c r="H2555" s="4">
        <f t="shared" si="233"/>
        <v>0</v>
      </c>
      <c r="I2555" s="5">
        <f t="shared" si="232"/>
        <v>0</v>
      </c>
      <c r="M2555" s="3">
        <v>9</v>
      </c>
      <c r="N2555" s="11">
        <f t="shared" si="238"/>
        <v>1</v>
      </c>
      <c r="O2555" s="3">
        <v>1</v>
      </c>
      <c r="P2555" s="11">
        <f t="shared" si="235"/>
        <v>0</v>
      </c>
      <c r="Q2555" s="12">
        <f t="shared" si="240"/>
        <v>2</v>
      </c>
      <c r="R2555" s="12">
        <f t="shared" si="239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36"/>
        <v>175</v>
      </c>
      <c r="F2556" s="4">
        <f t="shared" si="237"/>
        <v>18</v>
      </c>
      <c r="G2556" s="4">
        <f t="shared" si="241"/>
        <v>8</v>
      </c>
      <c r="H2556" s="4">
        <f t="shared" si="233"/>
        <v>0</v>
      </c>
      <c r="I2556" s="5">
        <f t="shared" si="232"/>
        <v>0</v>
      </c>
      <c r="M2556" s="3">
        <v>4</v>
      </c>
      <c r="N2556" s="11">
        <f t="shared" si="238"/>
        <v>0</v>
      </c>
      <c r="O2556" s="3">
        <v>0</v>
      </c>
      <c r="P2556" s="11">
        <f t="shared" si="235"/>
        <v>0</v>
      </c>
      <c r="Q2556" s="12">
        <f t="shared" si="240"/>
        <v>4</v>
      </c>
      <c r="R2556" s="12">
        <f t="shared" si="239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36"/>
        <v>297</v>
      </c>
      <c r="F2557" s="4">
        <f t="shared" si="237"/>
        <v>26</v>
      </c>
      <c r="G2557" s="4">
        <f t="shared" si="241"/>
        <v>15</v>
      </c>
      <c r="H2557" s="4">
        <f t="shared" si="233"/>
        <v>2</v>
      </c>
      <c r="I2557" s="5">
        <f t="shared" si="232"/>
        <v>0.15384615384615385</v>
      </c>
      <c r="M2557" s="3">
        <v>10</v>
      </c>
      <c r="N2557" s="11">
        <f t="shared" si="238"/>
        <v>0</v>
      </c>
      <c r="O2557" s="3">
        <v>0</v>
      </c>
      <c r="P2557" s="11">
        <f t="shared" si="235"/>
        <v>0</v>
      </c>
      <c r="Q2557" s="12">
        <f t="shared" si="240"/>
        <v>5</v>
      </c>
      <c r="R2557" s="12">
        <f t="shared" si="239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36"/>
        <v>201</v>
      </c>
      <c r="F2558" s="4">
        <f t="shared" si="237"/>
        <v>14</v>
      </c>
      <c r="G2558" s="4">
        <f t="shared" si="241"/>
        <v>5</v>
      </c>
      <c r="H2558" s="4">
        <f t="shared" si="233"/>
        <v>0</v>
      </c>
      <c r="I2558" s="5">
        <f t="shared" si="232"/>
        <v>0</v>
      </c>
      <c r="M2558" s="3">
        <v>3</v>
      </c>
      <c r="N2558" s="11">
        <f t="shared" si="238"/>
        <v>0</v>
      </c>
      <c r="O2558" s="3">
        <v>1</v>
      </c>
      <c r="P2558" s="11">
        <f t="shared" si="235"/>
        <v>0</v>
      </c>
      <c r="Q2558" s="12">
        <f t="shared" si="240"/>
        <v>1</v>
      </c>
      <c r="R2558" s="12">
        <f t="shared" si="239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36"/>
        <v>551</v>
      </c>
      <c r="F2559" s="4">
        <f t="shared" si="237"/>
        <v>37</v>
      </c>
      <c r="G2559" s="4">
        <f t="shared" si="241"/>
        <v>22</v>
      </c>
      <c r="H2559" s="4">
        <f t="shared" si="233"/>
        <v>0</v>
      </c>
      <c r="I2559" s="5">
        <f t="shared" si="232"/>
        <v>0</v>
      </c>
      <c r="M2559" s="3">
        <v>18</v>
      </c>
      <c r="N2559" s="11">
        <f t="shared" si="238"/>
        <v>1</v>
      </c>
      <c r="O2559" s="3">
        <v>0</v>
      </c>
      <c r="P2559" s="11">
        <f t="shared" si="235"/>
        <v>0</v>
      </c>
      <c r="Q2559" s="12">
        <f t="shared" si="240"/>
        <v>4</v>
      </c>
      <c r="R2559" s="12">
        <f t="shared" si="239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36"/>
        <v>168</v>
      </c>
      <c r="F2560" s="4">
        <f t="shared" si="237"/>
        <v>17</v>
      </c>
      <c r="G2560" s="4">
        <f t="shared" si="241"/>
        <v>8</v>
      </c>
      <c r="H2560" s="4">
        <f t="shared" si="233"/>
        <v>2</v>
      </c>
      <c r="I2560" s="5">
        <f t="shared" si="232"/>
        <v>0.33333333333333331</v>
      </c>
      <c r="M2560" s="3">
        <v>5</v>
      </c>
      <c r="N2560" s="11">
        <f t="shared" si="238"/>
        <v>0</v>
      </c>
      <c r="O2560" s="3">
        <v>0</v>
      </c>
      <c r="P2560" s="11">
        <f t="shared" si="235"/>
        <v>0</v>
      </c>
      <c r="Q2560" s="12">
        <f t="shared" si="240"/>
        <v>3</v>
      </c>
      <c r="R2560" s="12">
        <f t="shared" si="239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36"/>
        <v>144</v>
      </c>
      <c r="F2561" s="4">
        <f t="shared" si="237"/>
        <v>5</v>
      </c>
      <c r="G2561" s="4">
        <f t="shared" si="241"/>
        <v>5</v>
      </c>
      <c r="H2561" s="4">
        <f t="shared" si="233"/>
        <v>0</v>
      </c>
      <c r="I2561" s="5">
        <f t="shared" si="232"/>
        <v>0</v>
      </c>
      <c r="M2561" s="3">
        <v>4</v>
      </c>
      <c r="N2561" s="11">
        <f t="shared" si="238"/>
        <v>0</v>
      </c>
      <c r="O2561" s="3">
        <v>0</v>
      </c>
      <c r="P2561" s="11">
        <f t="shared" si="235"/>
        <v>0</v>
      </c>
      <c r="Q2561" s="12">
        <f t="shared" si="240"/>
        <v>1</v>
      </c>
      <c r="R2561" s="12">
        <f t="shared" si="239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36"/>
        <v>183</v>
      </c>
      <c r="F2562" s="4">
        <f t="shared" si="237"/>
        <v>24</v>
      </c>
      <c r="G2562" s="4">
        <f t="shared" si="241"/>
        <v>5</v>
      </c>
      <c r="H2562" s="4">
        <f t="shared" si="233"/>
        <v>0</v>
      </c>
      <c r="I2562" s="5">
        <f t="shared" si="232"/>
        <v>0</v>
      </c>
      <c r="M2562" s="3">
        <v>1</v>
      </c>
      <c r="N2562" s="11">
        <f t="shared" si="238"/>
        <v>0</v>
      </c>
      <c r="O2562" s="3">
        <v>0</v>
      </c>
      <c r="P2562" s="11">
        <f t="shared" si="235"/>
        <v>0</v>
      </c>
      <c r="Q2562" s="12">
        <f t="shared" si="240"/>
        <v>4</v>
      </c>
      <c r="R2562" s="12">
        <f t="shared" si="239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36"/>
        <v>158</v>
      </c>
      <c r="F2563" s="4">
        <f t="shared" si="237"/>
        <v>6</v>
      </c>
      <c r="G2563" s="4">
        <f t="shared" si="241"/>
        <v>11</v>
      </c>
      <c r="H2563" s="4">
        <f t="shared" si="233"/>
        <v>0</v>
      </c>
      <c r="I2563" s="5">
        <f t="shared" ref="I2563:I2626" si="242">IFERROR((G2563-SUMIFS(G:G,A:A,A2563-1,B:B,B2563))/SUMIFS(G:G,A:A,A2563-1,B:B,B2563),0)</f>
        <v>0</v>
      </c>
      <c r="M2563" s="3">
        <v>5</v>
      </c>
      <c r="N2563" s="11">
        <f t="shared" si="238"/>
        <v>0</v>
      </c>
      <c r="O2563" s="3">
        <v>0</v>
      </c>
      <c r="P2563" s="11">
        <f t="shared" si="235"/>
        <v>0</v>
      </c>
      <c r="Q2563" s="12">
        <f t="shared" si="240"/>
        <v>6</v>
      </c>
      <c r="R2563" s="12">
        <f t="shared" si="239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36"/>
        <v>464</v>
      </c>
      <c r="F2564" s="4">
        <f t="shared" si="237"/>
        <v>48</v>
      </c>
      <c r="G2564" s="4">
        <f t="shared" si="241"/>
        <v>20</v>
      </c>
      <c r="H2564" s="4">
        <f t="shared" si="233"/>
        <v>1</v>
      </c>
      <c r="I2564" s="5">
        <f t="shared" si="242"/>
        <v>5.2631578947368418E-2</v>
      </c>
      <c r="M2564" s="3">
        <v>6</v>
      </c>
      <c r="N2564" s="11">
        <f t="shared" si="238"/>
        <v>0</v>
      </c>
      <c r="O2564" s="3">
        <v>0</v>
      </c>
      <c r="P2564" s="11">
        <f t="shared" si="235"/>
        <v>0</v>
      </c>
      <c r="Q2564" s="12">
        <f t="shared" si="240"/>
        <v>14</v>
      </c>
      <c r="R2564" s="12">
        <f t="shared" si="239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36"/>
        <v>126</v>
      </c>
      <c r="F2565" s="4">
        <f t="shared" si="237"/>
        <v>28</v>
      </c>
      <c r="G2565" s="4">
        <f t="shared" si="241"/>
        <v>5</v>
      </c>
      <c r="H2565" s="4">
        <f t="shared" ref="H2565:H2628" si="243">G2565-SUMIFS(G:G,A:A,A2565-1,B:B,B2565)</f>
        <v>2</v>
      </c>
      <c r="I2565" s="5">
        <f t="shared" si="242"/>
        <v>0.66666666666666663</v>
      </c>
      <c r="M2565" s="3">
        <v>1</v>
      </c>
      <c r="N2565" s="11">
        <f t="shared" si="238"/>
        <v>0</v>
      </c>
      <c r="O2565" s="3">
        <v>0</v>
      </c>
      <c r="P2565" s="11">
        <f t="shared" si="235"/>
        <v>0</v>
      </c>
      <c r="Q2565" s="12">
        <f t="shared" si="240"/>
        <v>4</v>
      </c>
      <c r="R2565" s="12">
        <f t="shared" si="239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36"/>
        <v>1013</v>
      </c>
      <c r="F2566" s="4">
        <f t="shared" si="237"/>
        <v>29</v>
      </c>
      <c r="G2566" s="4">
        <f t="shared" si="241"/>
        <v>57</v>
      </c>
      <c r="H2566" s="4">
        <f t="shared" si="243"/>
        <v>0</v>
      </c>
      <c r="I2566" s="5">
        <f t="shared" si="242"/>
        <v>0</v>
      </c>
      <c r="M2566" s="3">
        <v>23</v>
      </c>
      <c r="N2566" s="11">
        <f t="shared" si="238"/>
        <v>0</v>
      </c>
      <c r="O2566" s="3">
        <v>0</v>
      </c>
      <c r="P2566" s="11">
        <f t="shared" si="235"/>
        <v>0</v>
      </c>
      <c r="Q2566" s="12">
        <f t="shared" si="240"/>
        <v>34</v>
      </c>
      <c r="R2566" s="12">
        <f t="shared" si="239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36"/>
        <v>10820</v>
      </c>
      <c r="F2567" s="4">
        <f t="shared" si="237"/>
        <v>542</v>
      </c>
      <c r="G2567" s="4">
        <f t="shared" si="241"/>
        <v>1638</v>
      </c>
      <c r="H2567" s="4">
        <f t="shared" si="243"/>
        <v>107</v>
      </c>
      <c r="I2567" s="5">
        <f t="shared" si="242"/>
        <v>6.9888961463096019E-2</v>
      </c>
      <c r="M2567" s="3">
        <v>791</v>
      </c>
      <c r="N2567" s="11">
        <f t="shared" si="238"/>
        <v>17</v>
      </c>
      <c r="O2567" s="3">
        <v>19</v>
      </c>
      <c r="P2567" s="11">
        <f t="shared" si="235"/>
        <v>0</v>
      </c>
      <c r="Q2567" s="12">
        <f t="shared" si="240"/>
        <v>828</v>
      </c>
      <c r="R2567" s="12">
        <f t="shared" si="239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36"/>
        <v>98</v>
      </c>
      <c r="F2568" s="4">
        <f t="shared" si="237"/>
        <v>7</v>
      </c>
      <c r="G2568" s="4">
        <f t="shared" si="241"/>
        <v>4</v>
      </c>
      <c r="H2568" s="4">
        <f t="shared" si="243"/>
        <v>0</v>
      </c>
      <c r="I2568" s="5">
        <f t="shared" si="242"/>
        <v>0</v>
      </c>
      <c r="M2568" s="3">
        <v>1</v>
      </c>
      <c r="N2568" s="11">
        <f t="shared" si="238"/>
        <v>0</v>
      </c>
      <c r="O2568" s="3">
        <v>0</v>
      </c>
      <c r="P2568" s="11">
        <f t="shared" si="235"/>
        <v>0</v>
      </c>
      <c r="Q2568" s="12">
        <f t="shared" si="240"/>
        <v>3</v>
      </c>
      <c r="R2568" s="12">
        <f t="shared" si="239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36"/>
        <v>344</v>
      </c>
      <c r="F2569" s="4">
        <f t="shared" si="237"/>
        <v>37</v>
      </c>
      <c r="G2569" s="4">
        <f t="shared" si="241"/>
        <v>10</v>
      </c>
      <c r="H2569" s="4">
        <f t="shared" si="243"/>
        <v>0</v>
      </c>
      <c r="I2569" s="5">
        <f t="shared" si="242"/>
        <v>0</v>
      </c>
      <c r="M2569" s="3">
        <v>7</v>
      </c>
      <c r="N2569" s="11">
        <f t="shared" si="238"/>
        <v>0</v>
      </c>
      <c r="O2569" s="3">
        <v>0</v>
      </c>
      <c r="P2569" s="11">
        <f t="shared" si="235"/>
        <v>0</v>
      </c>
      <c r="Q2569" s="12">
        <f t="shared" si="240"/>
        <v>3</v>
      </c>
      <c r="R2569" s="12">
        <f t="shared" si="239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36"/>
        <v>443</v>
      </c>
      <c r="F2570" s="4">
        <f t="shared" si="237"/>
        <v>50</v>
      </c>
      <c r="G2570" s="4">
        <f t="shared" si="241"/>
        <v>45</v>
      </c>
      <c r="H2570" s="4">
        <f t="shared" si="243"/>
        <v>2</v>
      </c>
      <c r="I2570" s="5">
        <f t="shared" si="242"/>
        <v>4.6511627906976744E-2</v>
      </c>
      <c r="M2570" s="3">
        <v>25</v>
      </c>
      <c r="N2570" s="11">
        <f t="shared" si="238"/>
        <v>0</v>
      </c>
      <c r="O2570" s="3">
        <v>0</v>
      </c>
      <c r="P2570" s="11">
        <f t="shared" si="235"/>
        <v>0</v>
      </c>
      <c r="Q2570" s="12">
        <f t="shared" si="240"/>
        <v>20</v>
      </c>
      <c r="R2570" s="12">
        <f t="shared" si="239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36"/>
        <v>423</v>
      </c>
      <c r="F2571" s="4">
        <f t="shared" si="237"/>
        <v>46</v>
      </c>
      <c r="G2571" s="4">
        <f t="shared" si="241"/>
        <v>28</v>
      </c>
      <c r="H2571" s="4">
        <f t="shared" si="243"/>
        <v>3</v>
      </c>
      <c r="I2571" s="5">
        <f t="shared" si="242"/>
        <v>0.12</v>
      </c>
      <c r="M2571" s="3">
        <v>8</v>
      </c>
      <c r="N2571" s="11">
        <f t="shared" si="238"/>
        <v>0</v>
      </c>
      <c r="O2571" s="3">
        <v>0</v>
      </c>
      <c r="P2571" s="11">
        <f t="shared" si="235"/>
        <v>0</v>
      </c>
      <c r="Q2571" s="12">
        <f t="shared" si="240"/>
        <v>20</v>
      </c>
      <c r="R2571" s="12">
        <f t="shared" si="239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36"/>
        <v>563</v>
      </c>
      <c r="F2572" s="4">
        <f t="shared" si="237"/>
        <v>50</v>
      </c>
      <c r="G2572" s="4">
        <f t="shared" si="241"/>
        <v>45</v>
      </c>
      <c r="H2572" s="4">
        <f t="shared" si="243"/>
        <v>0</v>
      </c>
      <c r="I2572" s="5">
        <f t="shared" si="242"/>
        <v>0</v>
      </c>
      <c r="M2572" s="3">
        <v>22</v>
      </c>
      <c r="N2572" s="11">
        <f t="shared" si="238"/>
        <v>1</v>
      </c>
      <c r="O2572" s="3">
        <v>1</v>
      </c>
      <c r="P2572" s="11">
        <f t="shared" si="235"/>
        <v>0</v>
      </c>
      <c r="Q2572" s="12">
        <f t="shared" si="240"/>
        <v>22</v>
      </c>
      <c r="R2572" s="12">
        <f t="shared" si="239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36"/>
        <v>156</v>
      </c>
      <c r="F2573" s="4">
        <f t="shared" si="237"/>
        <v>9</v>
      </c>
      <c r="G2573" s="4">
        <f t="shared" si="241"/>
        <v>4</v>
      </c>
      <c r="H2573" s="4">
        <f t="shared" si="243"/>
        <v>0</v>
      </c>
      <c r="I2573" s="5">
        <f t="shared" si="242"/>
        <v>0</v>
      </c>
      <c r="M2573" s="3">
        <v>1</v>
      </c>
      <c r="N2573" s="11">
        <f t="shared" si="238"/>
        <v>0</v>
      </c>
      <c r="O2573" s="3">
        <v>0</v>
      </c>
      <c r="P2573" s="11">
        <f t="shared" si="235"/>
        <v>0</v>
      </c>
      <c r="Q2573" s="12">
        <f t="shared" si="240"/>
        <v>3</v>
      </c>
      <c r="R2573" s="12">
        <f t="shared" si="239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36"/>
        <v>397</v>
      </c>
      <c r="F2574" s="4">
        <f t="shared" si="237"/>
        <v>102</v>
      </c>
      <c r="G2574" s="4">
        <f t="shared" si="241"/>
        <v>26</v>
      </c>
      <c r="H2574" s="4">
        <f t="shared" si="243"/>
        <v>3</v>
      </c>
      <c r="I2574" s="5">
        <f t="shared" si="242"/>
        <v>0.13043478260869565</v>
      </c>
      <c r="M2574" s="3">
        <v>21</v>
      </c>
      <c r="N2574" s="11">
        <f t="shared" si="238"/>
        <v>1</v>
      </c>
      <c r="O2574" s="3">
        <v>1</v>
      </c>
      <c r="P2574" s="11">
        <f t="shared" si="235"/>
        <v>0</v>
      </c>
      <c r="Q2574" s="12">
        <f t="shared" si="240"/>
        <v>4</v>
      </c>
      <c r="R2574" s="12">
        <f t="shared" si="239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36"/>
        <v>540</v>
      </c>
      <c r="F2575" s="4">
        <f t="shared" si="237"/>
        <v>88</v>
      </c>
      <c r="G2575" s="4">
        <f t="shared" si="241"/>
        <v>31</v>
      </c>
      <c r="H2575" s="4">
        <f t="shared" si="243"/>
        <v>3</v>
      </c>
      <c r="I2575" s="5">
        <f t="shared" si="242"/>
        <v>0.10714285714285714</v>
      </c>
      <c r="M2575" s="3">
        <v>13</v>
      </c>
      <c r="N2575" s="11">
        <f t="shared" si="238"/>
        <v>0</v>
      </c>
      <c r="O2575" s="3">
        <v>0</v>
      </c>
      <c r="P2575" s="11">
        <f t="shared" si="235"/>
        <v>0</v>
      </c>
      <c r="Q2575" s="12">
        <f t="shared" si="240"/>
        <v>18</v>
      </c>
      <c r="R2575" s="12">
        <f t="shared" si="239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36"/>
        <v>211</v>
      </c>
      <c r="F2576" s="4">
        <f t="shared" si="237"/>
        <v>28</v>
      </c>
      <c r="G2576" s="4">
        <f t="shared" si="241"/>
        <v>5</v>
      </c>
      <c r="H2576" s="4">
        <f t="shared" si="243"/>
        <v>0</v>
      </c>
      <c r="I2576" s="5">
        <f t="shared" si="242"/>
        <v>0</v>
      </c>
      <c r="M2576" s="3">
        <v>3</v>
      </c>
      <c r="N2576" s="11">
        <f t="shared" si="238"/>
        <v>0</v>
      </c>
      <c r="O2576" s="3">
        <v>0</v>
      </c>
      <c r="P2576" s="11">
        <f t="shared" si="235"/>
        <v>0</v>
      </c>
      <c r="Q2576" s="12">
        <f t="shared" si="240"/>
        <v>2</v>
      </c>
      <c r="R2576" s="12">
        <f t="shared" si="239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36"/>
        <v>114</v>
      </c>
      <c r="F2577" s="4">
        <f t="shared" si="237"/>
        <v>6</v>
      </c>
      <c r="G2577" s="4">
        <f t="shared" si="241"/>
        <v>4</v>
      </c>
      <c r="H2577" s="4">
        <f t="shared" si="243"/>
        <v>0</v>
      </c>
      <c r="I2577" s="5">
        <f t="shared" si="242"/>
        <v>0</v>
      </c>
      <c r="M2577" s="3">
        <v>4</v>
      </c>
      <c r="N2577" s="11">
        <f t="shared" si="238"/>
        <v>0</v>
      </c>
      <c r="O2577" s="3">
        <v>0</v>
      </c>
      <c r="P2577" s="11">
        <f t="shared" si="235"/>
        <v>0</v>
      </c>
      <c r="Q2577" s="12">
        <f t="shared" si="240"/>
        <v>0</v>
      </c>
      <c r="R2577" s="12">
        <f t="shared" si="239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36"/>
        <v>371</v>
      </c>
      <c r="F2578" s="4">
        <f t="shared" si="237"/>
        <v>26</v>
      </c>
      <c r="G2578" s="4">
        <f t="shared" si="241"/>
        <v>30</v>
      </c>
      <c r="H2578" s="4">
        <f t="shared" si="243"/>
        <v>0</v>
      </c>
      <c r="I2578" s="5">
        <f t="shared" si="242"/>
        <v>0</v>
      </c>
      <c r="M2578" s="3">
        <v>22</v>
      </c>
      <c r="N2578" s="11">
        <f t="shared" si="238"/>
        <v>0</v>
      </c>
      <c r="O2578" s="3">
        <v>2</v>
      </c>
      <c r="P2578" s="11">
        <f t="shared" si="235"/>
        <v>0</v>
      </c>
      <c r="Q2578" s="12">
        <f t="shared" si="240"/>
        <v>6</v>
      </c>
      <c r="R2578" s="12">
        <f t="shared" si="239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36"/>
        <v>235</v>
      </c>
      <c r="F2579" s="4">
        <f t="shared" si="237"/>
        <v>13</v>
      </c>
      <c r="G2579" s="4">
        <f t="shared" si="241"/>
        <v>25</v>
      </c>
      <c r="H2579" s="4">
        <f t="shared" si="243"/>
        <v>0</v>
      </c>
      <c r="I2579" s="5">
        <f t="shared" si="242"/>
        <v>0</v>
      </c>
      <c r="M2579" s="3">
        <v>19</v>
      </c>
      <c r="N2579" s="11">
        <f t="shared" si="238"/>
        <v>1</v>
      </c>
      <c r="O2579" s="3">
        <v>1</v>
      </c>
      <c r="P2579" s="11">
        <f t="shared" si="235"/>
        <v>0</v>
      </c>
      <c r="Q2579" s="12">
        <f t="shared" si="240"/>
        <v>5</v>
      </c>
      <c r="R2579" s="12">
        <f t="shared" si="239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36"/>
        <v>310</v>
      </c>
      <c r="F2580" s="4">
        <f t="shared" si="237"/>
        <v>22</v>
      </c>
      <c r="G2580" s="4">
        <f t="shared" si="241"/>
        <v>8</v>
      </c>
      <c r="H2580" s="4">
        <f t="shared" si="243"/>
        <v>1</v>
      </c>
      <c r="I2580" s="5">
        <f t="shared" si="242"/>
        <v>0.14285714285714285</v>
      </c>
      <c r="M2580" s="3">
        <v>5</v>
      </c>
      <c r="N2580" s="11">
        <f t="shared" si="238"/>
        <v>0</v>
      </c>
      <c r="O2580" s="3">
        <v>1</v>
      </c>
      <c r="P2580" s="11">
        <f t="shared" si="235"/>
        <v>0</v>
      </c>
      <c r="Q2580" s="12">
        <f t="shared" si="240"/>
        <v>2</v>
      </c>
      <c r="R2580" s="12">
        <f t="shared" si="239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36"/>
        <v>1640</v>
      </c>
      <c r="F2581" s="4">
        <f t="shared" si="237"/>
        <v>52</v>
      </c>
      <c r="G2581" s="4">
        <f t="shared" si="241"/>
        <v>116</v>
      </c>
      <c r="H2581" s="4">
        <f t="shared" si="243"/>
        <v>0</v>
      </c>
      <c r="I2581" s="5">
        <f t="shared" si="242"/>
        <v>0</v>
      </c>
      <c r="M2581" s="3">
        <v>58</v>
      </c>
      <c r="N2581" s="11">
        <f t="shared" si="238"/>
        <v>2</v>
      </c>
      <c r="O2581" s="3">
        <v>12</v>
      </c>
      <c r="P2581" s="11">
        <f t="shared" si="235"/>
        <v>1</v>
      </c>
      <c r="Q2581" s="12">
        <f t="shared" si="240"/>
        <v>46</v>
      </c>
      <c r="R2581" s="12">
        <f t="shared" si="239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36"/>
        <v>21</v>
      </c>
      <c r="F2582" s="4">
        <f t="shared" si="237"/>
        <v>0</v>
      </c>
      <c r="G2582" s="4">
        <f t="shared" si="241"/>
        <v>0</v>
      </c>
      <c r="H2582" s="4">
        <f t="shared" si="243"/>
        <v>0</v>
      </c>
      <c r="I2582" s="5">
        <f t="shared" si="242"/>
        <v>0</v>
      </c>
      <c r="M2582" s="3">
        <v>0</v>
      </c>
      <c r="N2582" s="11">
        <f t="shared" si="238"/>
        <v>0</v>
      </c>
      <c r="O2582" s="3">
        <v>0</v>
      </c>
      <c r="P2582" s="11">
        <f t="shared" si="235"/>
        <v>0</v>
      </c>
      <c r="Q2582" s="12">
        <f t="shared" si="240"/>
        <v>0</v>
      </c>
      <c r="R2582" s="12">
        <f t="shared" si="239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36"/>
        <v>210</v>
      </c>
      <c r="F2583" s="4">
        <f t="shared" si="237"/>
        <v>13</v>
      </c>
      <c r="G2583" s="4">
        <f t="shared" si="241"/>
        <v>7</v>
      </c>
      <c r="H2583" s="4">
        <f t="shared" si="243"/>
        <v>0</v>
      </c>
      <c r="I2583" s="5">
        <f t="shared" si="242"/>
        <v>0</v>
      </c>
      <c r="M2583" s="3">
        <v>4</v>
      </c>
      <c r="N2583" s="11">
        <f t="shared" si="238"/>
        <v>1</v>
      </c>
      <c r="O2583" s="3">
        <v>0</v>
      </c>
      <c r="P2583" s="11">
        <f t="shared" si="235"/>
        <v>0</v>
      </c>
      <c r="Q2583" s="12">
        <f t="shared" si="240"/>
        <v>3</v>
      </c>
      <c r="R2583" s="12">
        <f t="shared" si="239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36"/>
        <v>507</v>
      </c>
      <c r="F2584" s="4">
        <f t="shared" si="237"/>
        <v>111</v>
      </c>
      <c r="G2584" s="4">
        <f t="shared" si="241"/>
        <v>4</v>
      </c>
      <c r="H2584" s="4">
        <f t="shared" si="243"/>
        <v>0</v>
      </c>
      <c r="I2584" s="5">
        <f t="shared" si="242"/>
        <v>0</v>
      </c>
      <c r="M2584" s="3">
        <v>3</v>
      </c>
      <c r="N2584" s="11">
        <f t="shared" si="238"/>
        <v>0</v>
      </c>
      <c r="O2584" s="3">
        <v>0</v>
      </c>
      <c r="P2584" s="11">
        <f t="shared" si="235"/>
        <v>0</v>
      </c>
      <c r="Q2584" s="12">
        <f t="shared" si="240"/>
        <v>1</v>
      </c>
      <c r="R2584" s="12">
        <f t="shared" si="239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36"/>
        <v>298</v>
      </c>
      <c r="F2585" s="4">
        <f t="shared" si="237"/>
        <v>18</v>
      </c>
      <c r="G2585" s="4">
        <f t="shared" si="241"/>
        <v>27</v>
      </c>
      <c r="H2585" s="4">
        <f t="shared" si="243"/>
        <v>0</v>
      </c>
      <c r="I2585" s="5">
        <f t="shared" si="242"/>
        <v>0</v>
      </c>
      <c r="M2585" s="3">
        <v>23</v>
      </c>
      <c r="N2585" s="11">
        <f t="shared" si="238"/>
        <v>0</v>
      </c>
      <c r="O2585" s="3">
        <v>2</v>
      </c>
      <c r="P2585" s="11">
        <f t="shared" si="235"/>
        <v>0</v>
      </c>
      <c r="Q2585" s="12">
        <f t="shared" si="240"/>
        <v>2</v>
      </c>
      <c r="R2585" s="12">
        <f t="shared" si="239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36"/>
        <v>183</v>
      </c>
      <c r="F2586" s="4">
        <f t="shared" si="237"/>
        <v>12</v>
      </c>
      <c r="G2586" s="4">
        <f t="shared" si="241"/>
        <v>13</v>
      </c>
      <c r="H2586" s="4">
        <f t="shared" si="243"/>
        <v>0</v>
      </c>
      <c r="I2586" s="5">
        <f t="shared" si="242"/>
        <v>0</v>
      </c>
      <c r="M2586" s="3">
        <v>5</v>
      </c>
      <c r="N2586" s="11">
        <f t="shared" si="238"/>
        <v>0</v>
      </c>
      <c r="O2586" s="3">
        <v>1</v>
      </c>
      <c r="P2586" s="11">
        <f t="shared" si="235"/>
        <v>0</v>
      </c>
      <c r="Q2586" s="12">
        <f t="shared" si="240"/>
        <v>7</v>
      </c>
      <c r="R2586" s="12">
        <f t="shared" si="239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36"/>
        <v>239</v>
      </c>
      <c r="F2587" s="4">
        <f t="shared" si="237"/>
        <v>16</v>
      </c>
      <c r="G2587" s="4">
        <f t="shared" si="241"/>
        <v>4</v>
      </c>
      <c r="H2587" s="4">
        <f t="shared" si="243"/>
        <v>0</v>
      </c>
      <c r="I2587" s="5">
        <f t="shared" si="242"/>
        <v>0</v>
      </c>
      <c r="M2587" s="3">
        <v>1</v>
      </c>
      <c r="N2587" s="11">
        <f t="shared" si="238"/>
        <v>0</v>
      </c>
      <c r="O2587" s="3">
        <v>0</v>
      </c>
      <c r="P2587" s="11">
        <f t="shared" si="235"/>
        <v>0</v>
      </c>
      <c r="Q2587" s="12">
        <f t="shared" si="240"/>
        <v>3</v>
      </c>
      <c r="R2587" s="12">
        <f t="shared" si="239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36"/>
        <v>229</v>
      </c>
      <c r="F2588" s="4">
        <f t="shared" si="237"/>
        <v>14</v>
      </c>
      <c r="G2588" s="4">
        <f t="shared" si="241"/>
        <v>9</v>
      </c>
      <c r="H2588" s="4">
        <f t="shared" si="243"/>
        <v>0</v>
      </c>
      <c r="I2588" s="5">
        <f t="shared" si="242"/>
        <v>0</v>
      </c>
      <c r="M2588" s="3">
        <v>3</v>
      </c>
      <c r="N2588" s="11">
        <f t="shared" si="238"/>
        <v>0</v>
      </c>
      <c r="O2588" s="3">
        <v>0</v>
      </c>
      <c r="P2588" s="11">
        <f t="shared" ref="P2588:P2651" si="244">O2588-SUMIFS(O:O,B:B,B2588,A:A,A2588-1)</f>
        <v>0</v>
      </c>
      <c r="Q2588" s="12">
        <f t="shared" si="240"/>
        <v>6</v>
      </c>
      <c r="R2588" s="12">
        <f t="shared" si="239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36"/>
        <v>141</v>
      </c>
      <c r="F2589" s="4">
        <f t="shared" si="237"/>
        <v>14</v>
      </c>
      <c r="G2589" s="4">
        <f t="shared" si="241"/>
        <v>2</v>
      </c>
      <c r="H2589" s="4">
        <f t="shared" si="243"/>
        <v>0</v>
      </c>
      <c r="I2589" s="5">
        <f t="shared" si="242"/>
        <v>0</v>
      </c>
      <c r="M2589" s="3">
        <v>1</v>
      </c>
      <c r="N2589" s="11">
        <f t="shared" si="238"/>
        <v>0</v>
      </c>
      <c r="O2589" s="3">
        <v>0</v>
      </c>
      <c r="P2589" s="11">
        <f t="shared" si="244"/>
        <v>0</v>
      </c>
      <c r="Q2589" s="12">
        <f t="shared" si="240"/>
        <v>1</v>
      </c>
      <c r="R2589" s="12">
        <f t="shared" si="239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36"/>
        <v>134</v>
      </c>
      <c r="F2590" s="4">
        <f t="shared" si="237"/>
        <v>7</v>
      </c>
      <c r="G2590" s="4">
        <f t="shared" si="241"/>
        <v>4</v>
      </c>
      <c r="H2590" s="4">
        <f t="shared" si="243"/>
        <v>0</v>
      </c>
      <c r="I2590" s="5">
        <f t="shared" si="242"/>
        <v>0</v>
      </c>
      <c r="M2590" s="3">
        <v>4</v>
      </c>
      <c r="N2590" s="11">
        <f t="shared" si="238"/>
        <v>1</v>
      </c>
      <c r="O2590" s="3">
        <v>0</v>
      </c>
      <c r="P2590" s="11">
        <f t="shared" si="244"/>
        <v>0</v>
      </c>
      <c r="Q2590" s="12">
        <f t="shared" si="240"/>
        <v>0</v>
      </c>
      <c r="R2590" s="12">
        <f t="shared" si="239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36"/>
        <v>144</v>
      </c>
      <c r="F2591" s="4">
        <f t="shared" si="237"/>
        <v>7</v>
      </c>
      <c r="G2591" s="4">
        <f t="shared" si="241"/>
        <v>7</v>
      </c>
      <c r="H2591" s="4">
        <f t="shared" si="243"/>
        <v>3</v>
      </c>
      <c r="I2591" s="5">
        <f t="shared" si="242"/>
        <v>0.75</v>
      </c>
      <c r="M2591" s="3">
        <v>3</v>
      </c>
      <c r="N2591" s="11">
        <f t="shared" si="238"/>
        <v>0</v>
      </c>
      <c r="O2591" s="3">
        <v>0</v>
      </c>
      <c r="P2591" s="11">
        <f t="shared" si="244"/>
        <v>0</v>
      </c>
      <c r="Q2591" s="12">
        <f t="shared" si="240"/>
        <v>4</v>
      </c>
      <c r="R2591" s="12">
        <f t="shared" si="239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36"/>
        <v>168</v>
      </c>
      <c r="F2592" s="4">
        <f t="shared" si="237"/>
        <v>-2</v>
      </c>
      <c r="G2592" s="4">
        <f t="shared" si="241"/>
        <v>6</v>
      </c>
      <c r="H2592" s="4">
        <f t="shared" si="243"/>
        <v>-5</v>
      </c>
      <c r="I2592" s="5">
        <f t="shared" si="242"/>
        <v>-0.45454545454545453</v>
      </c>
      <c r="M2592" s="3">
        <v>2</v>
      </c>
      <c r="N2592" s="11">
        <f t="shared" si="238"/>
        <v>0</v>
      </c>
      <c r="O2592" s="3">
        <v>0</v>
      </c>
      <c r="P2592" s="11">
        <f t="shared" si="244"/>
        <v>0</v>
      </c>
      <c r="Q2592" s="12">
        <f t="shared" si="240"/>
        <v>4</v>
      </c>
      <c r="R2592" s="12">
        <f t="shared" si="239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36"/>
        <v>277</v>
      </c>
      <c r="F2593" s="4">
        <f t="shared" si="237"/>
        <v>9</v>
      </c>
      <c r="G2593" s="4">
        <f t="shared" si="241"/>
        <v>15</v>
      </c>
      <c r="H2593" s="4">
        <f t="shared" si="243"/>
        <v>0</v>
      </c>
      <c r="I2593" s="5">
        <f t="shared" si="242"/>
        <v>0</v>
      </c>
      <c r="M2593" s="3">
        <v>13</v>
      </c>
      <c r="N2593" s="11">
        <f t="shared" si="238"/>
        <v>1</v>
      </c>
      <c r="O2593" s="3">
        <v>0</v>
      </c>
      <c r="P2593" s="11">
        <f t="shared" si="244"/>
        <v>0</v>
      </c>
      <c r="Q2593" s="12">
        <f t="shared" si="240"/>
        <v>2</v>
      </c>
      <c r="R2593" s="12">
        <f t="shared" si="239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36"/>
        <v>38</v>
      </c>
      <c r="F2594" s="4">
        <f t="shared" si="237"/>
        <v>4</v>
      </c>
      <c r="G2594" s="4">
        <f t="shared" si="241"/>
        <v>2</v>
      </c>
      <c r="H2594" s="4">
        <f t="shared" si="243"/>
        <v>0</v>
      </c>
      <c r="I2594" s="5">
        <f t="shared" si="242"/>
        <v>0</v>
      </c>
      <c r="M2594" s="3">
        <v>2</v>
      </c>
      <c r="N2594" s="11">
        <f t="shared" si="238"/>
        <v>0</v>
      </c>
      <c r="O2594" s="3">
        <v>0</v>
      </c>
      <c r="P2594" s="11">
        <f t="shared" si="244"/>
        <v>0</v>
      </c>
      <c r="Q2594" s="12">
        <f t="shared" si="240"/>
        <v>0</v>
      </c>
      <c r="R2594" s="12">
        <f t="shared" si="239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36"/>
        <v>3302</v>
      </c>
      <c r="F2595" s="4">
        <f t="shared" si="237"/>
        <v>138</v>
      </c>
      <c r="G2595" s="4">
        <f t="shared" si="241"/>
        <v>194</v>
      </c>
      <c r="H2595" s="4">
        <f t="shared" si="243"/>
        <v>0</v>
      </c>
      <c r="I2595" s="5">
        <f t="shared" si="242"/>
        <v>0</v>
      </c>
      <c r="M2595" s="3">
        <v>138</v>
      </c>
      <c r="N2595" s="11">
        <f t="shared" si="238"/>
        <v>2</v>
      </c>
      <c r="O2595" s="3">
        <v>4</v>
      </c>
      <c r="P2595" s="11">
        <f t="shared" si="244"/>
        <v>0</v>
      </c>
      <c r="Q2595" s="12">
        <f t="shared" si="240"/>
        <v>52</v>
      </c>
      <c r="R2595" s="12">
        <f t="shared" si="239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36"/>
        <v>558</v>
      </c>
      <c r="F2596" s="4">
        <f t="shared" si="237"/>
        <v>13</v>
      </c>
      <c r="G2596" s="4">
        <f t="shared" si="241"/>
        <v>4</v>
      </c>
      <c r="H2596" s="4">
        <f t="shared" si="243"/>
        <v>0</v>
      </c>
      <c r="I2596" s="5">
        <f t="shared" si="242"/>
        <v>0</v>
      </c>
      <c r="M2596" s="3">
        <v>0</v>
      </c>
      <c r="N2596" s="11">
        <f t="shared" si="238"/>
        <v>0</v>
      </c>
      <c r="O2596" s="3">
        <v>0</v>
      </c>
      <c r="P2596" s="11">
        <f t="shared" si="244"/>
        <v>0</v>
      </c>
      <c r="Q2596" s="12">
        <f t="shared" si="240"/>
        <v>4</v>
      </c>
      <c r="R2596" s="12">
        <f t="shared" si="239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245">SUM(C2597:D2597)</f>
        <v>193</v>
      </c>
      <c r="F2597" s="4">
        <f t="shared" si="237"/>
        <v>15</v>
      </c>
      <c r="G2597" s="4">
        <f t="shared" si="241"/>
        <v>15</v>
      </c>
      <c r="H2597" s="4">
        <f t="shared" si="243"/>
        <v>2</v>
      </c>
      <c r="I2597" s="5">
        <f t="shared" si="242"/>
        <v>0.15384615384615385</v>
      </c>
      <c r="M2597" s="3">
        <v>2</v>
      </c>
      <c r="N2597" s="11">
        <f t="shared" si="238"/>
        <v>0</v>
      </c>
      <c r="O2597" s="3">
        <v>0</v>
      </c>
      <c r="P2597" s="11">
        <f t="shared" si="244"/>
        <v>0</v>
      </c>
      <c r="Q2597" s="12">
        <f t="shared" si="240"/>
        <v>13</v>
      </c>
      <c r="R2597" s="12">
        <f t="shared" si="239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45"/>
        <v>383</v>
      </c>
      <c r="F2598" s="4">
        <f t="shared" ref="F2598:F2661" si="246">E2598-SUMIFS(E:E,A:A,A2598-1,B:B,B2598)</f>
        <v>18</v>
      </c>
      <c r="G2598" s="4">
        <f t="shared" si="241"/>
        <v>15</v>
      </c>
      <c r="H2598" s="4">
        <f t="shared" si="243"/>
        <v>0</v>
      </c>
      <c r="I2598" s="5">
        <f t="shared" si="242"/>
        <v>0</v>
      </c>
      <c r="M2598" s="3">
        <v>13</v>
      </c>
      <c r="N2598" s="11">
        <f t="shared" ref="N2598:N2661" si="247">M2598-SUMIFS(M:M,B:B,B2598,A:A,A2598-1)</f>
        <v>0</v>
      </c>
      <c r="O2598" s="3">
        <v>0</v>
      </c>
      <c r="P2598" s="11">
        <f t="shared" si="244"/>
        <v>0</v>
      </c>
      <c r="Q2598" s="12">
        <f t="shared" si="240"/>
        <v>2</v>
      </c>
      <c r="R2598" s="12">
        <f t="shared" ref="R2598:R2661" si="248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45"/>
        <v>47</v>
      </c>
      <c r="F2599" s="4">
        <f t="shared" si="246"/>
        <v>3</v>
      </c>
      <c r="G2599" s="4">
        <f t="shared" si="241"/>
        <v>2</v>
      </c>
      <c r="H2599" s="4">
        <f t="shared" si="243"/>
        <v>0</v>
      </c>
      <c r="I2599" s="5">
        <f t="shared" si="242"/>
        <v>0</v>
      </c>
      <c r="M2599" s="3">
        <v>2</v>
      </c>
      <c r="N2599" s="11">
        <f t="shared" si="247"/>
        <v>0</v>
      </c>
      <c r="O2599" s="3">
        <v>0</v>
      </c>
      <c r="P2599" s="11">
        <f t="shared" si="244"/>
        <v>0</v>
      </c>
      <c r="Q2599" s="12">
        <f t="shared" si="240"/>
        <v>0</v>
      </c>
      <c r="R2599" s="12">
        <f t="shared" si="248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45"/>
        <v>164</v>
      </c>
      <c r="F2600" s="4">
        <f t="shared" si="246"/>
        <v>17</v>
      </c>
      <c r="G2600" s="4">
        <f t="shared" si="241"/>
        <v>10</v>
      </c>
      <c r="H2600" s="4">
        <f t="shared" si="243"/>
        <v>1</v>
      </c>
      <c r="I2600" s="5">
        <f t="shared" si="242"/>
        <v>0.1111111111111111</v>
      </c>
      <c r="M2600" s="3">
        <v>5</v>
      </c>
      <c r="N2600" s="11">
        <f t="shared" si="247"/>
        <v>2</v>
      </c>
      <c r="O2600" s="3">
        <v>0</v>
      </c>
      <c r="P2600" s="11">
        <f t="shared" si="244"/>
        <v>0</v>
      </c>
      <c r="Q2600" s="12">
        <f t="shared" si="240"/>
        <v>5</v>
      </c>
      <c r="R2600" s="12">
        <f t="shared" si="248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45"/>
        <v>340</v>
      </c>
      <c r="F2601" s="4">
        <f t="shared" si="246"/>
        <v>19</v>
      </c>
      <c r="G2601" s="4">
        <f t="shared" si="241"/>
        <v>22</v>
      </c>
      <c r="H2601" s="4">
        <f t="shared" si="243"/>
        <v>1</v>
      </c>
      <c r="I2601" s="5">
        <f t="shared" si="242"/>
        <v>4.7619047619047616E-2</v>
      </c>
      <c r="M2601" s="3">
        <v>17</v>
      </c>
      <c r="N2601" s="11">
        <f t="shared" si="247"/>
        <v>0</v>
      </c>
      <c r="O2601" s="3">
        <v>0</v>
      </c>
      <c r="P2601" s="11">
        <f t="shared" si="244"/>
        <v>0</v>
      </c>
      <c r="Q2601" s="12">
        <f t="shared" si="240"/>
        <v>5</v>
      </c>
      <c r="R2601" s="12">
        <f t="shared" si="248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45"/>
        <v>524</v>
      </c>
      <c r="F2602" s="4">
        <f t="shared" si="246"/>
        <v>14</v>
      </c>
      <c r="G2602" s="4">
        <f t="shared" si="241"/>
        <v>33</v>
      </c>
      <c r="H2602" s="4">
        <f t="shared" si="243"/>
        <v>0</v>
      </c>
      <c r="I2602" s="5">
        <f t="shared" si="242"/>
        <v>0</v>
      </c>
      <c r="M2602" s="3">
        <v>12</v>
      </c>
      <c r="N2602" s="11">
        <f t="shared" si="247"/>
        <v>0</v>
      </c>
      <c r="O2602" s="3">
        <v>3</v>
      </c>
      <c r="P2602" s="11">
        <f t="shared" si="244"/>
        <v>0</v>
      </c>
      <c r="Q2602" s="12">
        <f t="shared" si="240"/>
        <v>18</v>
      </c>
      <c r="R2602" s="12">
        <f t="shared" si="248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45"/>
        <v>988</v>
      </c>
      <c r="F2603" s="4">
        <f t="shared" si="246"/>
        <v>48</v>
      </c>
      <c r="G2603" s="4">
        <f t="shared" si="241"/>
        <v>86</v>
      </c>
      <c r="H2603" s="4">
        <f t="shared" si="243"/>
        <v>7</v>
      </c>
      <c r="I2603" s="5">
        <f t="shared" si="242"/>
        <v>8.8607594936708861E-2</v>
      </c>
      <c r="M2603" s="3">
        <v>37</v>
      </c>
      <c r="N2603" s="11">
        <f t="shared" si="247"/>
        <v>1</v>
      </c>
      <c r="O2603" s="3">
        <v>1</v>
      </c>
      <c r="P2603" s="11">
        <f t="shared" si="244"/>
        <v>1</v>
      </c>
      <c r="Q2603" s="12">
        <f t="shared" si="240"/>
        <v>48</v>
      </c>
      <c r="R2603" s="12">
        <f t="shared" si="248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45"/>
        <v>197</v>
      </c>
      <c r="F2604" s="4">
        <f t="shared" si="246"/>
        <v>4</v>
      </c>
      <c r="G2604" s="4">
        <f t="shared" si="241"/>
        <v>28</v>
      </c>
      <c r="H2604" s="4">
        <f t="shared" si="243"/>
        <v>0</v>
      </c>
      <c r="I2604" s="5">
        <f t="shared" si="242"/>
        <v>0</v>
      </c>
      <c r="M2604" s="3">
        <v>20</v>
      </c>
      <c r="N2604" s="11">
        <f t="shared" si="247"/>
        <v>2</v>
      </c>
      <c r="O2604" s="3">
        <v>1</v>
      </c>
      <c r="P2604" s="11">
        <f t="shared" si="244"/>
        <v>0</v>
      </c>
      <c r="Q2604" s="12">
        <f t="shared" si="240"/>
        <v>7</v>
      </c>
      <c r="R2604" s="12">
        <f t="shared" si="248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45"/>
        <v>263</v>
      </c>
      <c r="F2605" s="4">
        <f t="shared" si="246"/>
        <v>22</v>
      </c>
      <c r="G2605" s="4">
        <f t="shared" si="241"/>
        <v>16</v>
      </c>
      <c r="H2605" s="4">
        <f t="shared" si="243"/>
        <v>0</v>
      </c>
      <c r="I2605" s="5">
        <f t="shared" si="242"/>
        <v>0</v>
      </c>
      <c r="M2605" s="3">
        <v>7</v>
      </c>
      <c r="N2605" s="11">
        <f t="shared" si="247"/>
        <v>1</v>
      </c>
      <c r="O2605" s="3">
        <v>1</v>
      </c>
      <c r="P2605" s="11">
        <f t="shared" si="244"/>
        <v>0</v>
      </c>
      <c r="Q2605" s="12">
        <f t="shared" si="240"/>
        <v>8</v>
      </c>
      <c r="R2605" s="12">
        <f t="shared" si="248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45"/>
        <v>752</v>
      </c>
      <c r="F2606" s="4">
        <f t="shared" si="246"/>
        <v>29</v>
      </c>
      <c r="G2606" s="4">
        <f t="shared" si="241"/>
        <v>34</v>
      </c>
      <c r="H2606" s="4">
        <f t="shared" si="243"/>
        <v>0</v>
      </c>
      <c r="I2606" s="5">
        <f t="shared" si="242"/>
        <v>0</v>
      </c>
      <c r="M2606" s="3">
        <v>28</v>
      </c>
      <c r="N2606" s="11">
        <f t="shared" si="247"/>
        <v>1</v>
      </c>
      <c r="O2606" s="3">
        <v>0</v>
      </c>
      <c r="P2606" s="11">
        <f t="shared" si="244"/>
        <v>0</v>
      </c>
      <c r="Q2606" s="12">
        <f t="shared" si="240"/>
        <v>6</v>
      </c>
      <c r="R2606" s="12">
        <f t="shared" si="248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45"/>
        <v>516</v>
      </c>
      <c r="F2607" s="4">
        <f t="shared" si="246"/>
        <v>44</v>
      </c>
      <c r="G2607" s="4">
        <f t="shared" si="241"/>
        <v>6</v>
      </c>
      <c r="H2607" s="4">
        <f t="shared" si="243"/>
        <v>0</v>
      </c>
      <c r="I2607" s="5">
        <f t="shared" si="242"/>
        <v>0</v>
      </c>
      <c r="M2607" s="3">
        <v>4</v>
      </c>
      <c r="N2607" s="11">
        <f t="shared" si="247"/>
        <v>0</v>
      </c>
      <c r="O2607" s="3">
        <v>0</v>
      </c>
      <c r="P2607" s="11">
        <f t="shared" si="244"/>
        <v>0</v>
      </c>
      <c r="Q2607" s="12">
        <f t="shared" si="240"/>
        <v>2</v>
      </c>
      <c r="R2607" s="12">
        <f t="shared" si="248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45"/>
        <v>173</v>
      </c>
      <c r="F2608" s="4">
        <f t="shared" si="246"/>
        <v>15</v>
      </c>
      <c r="G2608" s="4">
        <f t="shared" si="241"/>
        <v>9</v>
      </c>
      <c r="H2608" s="4">
        <f t="shared" si="243"/>
        <v>0</v>
      </c>
      <c r="I2608" s="5">
        <f t="shared" si="242"/>
        <v>0</v>
      </c>
      <c r="M2608" s="3">
        <v>5</v>
      </c>
      <c r="N2608" s="11">
        <f t="shared" si="247"/>
        <v>0</v>
      </c>
      <c r="O2608" s="3">
        <v>0</v>
      </c>
      <c r="P2608" s="11">
        <f t="shared" si="244"/>
        <v>0</v>
      </c>
      <c r="Q2608" s="12">
        <f t="shared" si="240"/>
        <v>4</v>
      </c>
      <c r="R2608" s="12">
        <f t="shared" si="248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45"/>
        <v>92</v>
      </c>
      <c r="F2609" s="4">
        <f t="shared" si="246"/>
        <v>5</v>
      </c>
      <c r="G2609" s="4">
        <f t="shared" si="241"/>
        <v>3</v>
      </c>
      <c r="H2609" s="4">
        <f t="shared" si="243"/>
        <v>0</v>
      </c>
      <c r="I2609" s="5">
        <f t="shared" si="242"/>
        <v>0</v>
      </c>
      <c r="M2609" s="3">
        <v>2</v>
      </c>
      <c r="N2609" s="11">
        <f t="shared" si="247"/>
        <v>0</v>
      </c>
      <c r="O2609" s="3">
        <v>0</v>
      </c>
      <c r="P2609" s="11">
        <f t="shared" si="244"/>
        <v>0</v>
      </c>
      <c r="Q2609" s="12">
        <f t="shared" si="240"/>
        <v>1</v>
      </c>
      <c r="R2609" s="12">
        <f t="shared" si="248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45"/>
        <v>282</v>
      </c>
      <c r="F2610" s="4">
        <f t="shared" si="246"/>
        <v>16</v>
      </c>
      <c r="G2610" s="4">
        <f t="shared" si="241"/>
        <v>10</v>
      </c>
      <c r="H2610" s="4">
        <f t="shared" si="243"/>
        <v>0</v>
      </c>
      <c r="I2610" s="5">
        <f t="shared" si="242"/>
        <v>0</v>
      </c>
      <c r="M2610" s="3">
        <v>6</v>
      </c>
      <c r="N2610" s="11">
        <f t="shared" si="247"/>
        <v>0</v>
      </c>
      <c r="O2610" s="3">
        <v>1</v>
      </c>
      <c r="P2610" s="11">
        <f t="shared" si="244"/>
        <v>0</v>
      </c>
      <c r="Q2610" s="12">
        <f t="shared" si="240"/>
        <v>3</v>
      </c>
      <c r="R2610" s="12">
        <f t="shared" si="248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45"/>
        <v>1682</v>
      </c>
      <c r="F2611" s="4">
        <f t="shared" si="246"/>
        <v>81</v>
      </c>
      <c r="G2611" s="4">
        <f t="shared" si="241"/>
        <v>119</v>
      </c>
      <c r="H2611" s="4">
        <f t="shared" si="243"/>
        <v>6</v>
      </c>
      <c r="I2611" s="5">
        <f t="shared" si="242"/>
        <v>5.3097345132743362E-2</v>
      </c>
      <c r="M2611" s="3">
        <v>50</v>
      </c>
      <c r="N2611" s="11">
        <f t="shared" si="247"/>
        <v>3</v>
      </c>
      <c r="O2611" s="3">
        <v>2</v>
      </c>
      <c r="P2611" s="11">
        <f t="shared" si="244"/>
        <v>0</v>
      </c>
      <c r="Q2611" s="12">
        <f t="shared" si="240"/>
        <v>67</v>
      </c>
      <c r="R2611" s="12">
        <f t="shared" si="248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45"/>
        <v>77</v>
      </c>
      <c r="F2612" s="4">
        <f t="shared" si="246"/>
        <v>25</v>
      </c>
      <c r="G2612" s="4">
        <f t="shared" si="241"/>
        <v>2</v>
      </c>
      <c r="H2612" s="4">
        <f t="shared" si="243"/>
        <v>0</v>
      </c>
      <c r="I2612" s="5">
        <f t="shared" si="242"/>
        <v>0</v>
      </c>
      <c r="M2612" s="3">
        <v>0</v>
      </c>
      <c r="N2612" s="11">
        <f t="shared" si="247"/>
        <v>0</v>
      </c>
      <c r="O2612" s="3">
        <v>0</v>
      </c>
      <c r="P2612" s="11">
        <f t="shared" si="244"/>
        <v>0</v>
      </c>
      <c r="Q2612" s="12">
        <f t="shared" si="240"/>
        <v>2</v>
      </c>
      <c r="R2612" s="12">
        <f t="shared" si="248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245"/>
        <v>128</v>
      </c>
      <c r="F2613" s="4">
        <f t="shared" si="246"/>
        <v>8</v>
      </c>
      <c r="G2613" s="4">
        <f t="shared" si="241"/>
        <v>5</v>
      </c>
      <c r="H2613" s="4">
        <f t="shared" si="243"/>
        <v>0</v>
      </c>
      <c r="I2613" s="5">
        <f t="shared" si="242"/>
        <v>0</v>
      </c>
      <c r="M2613" s="3">
        <v>5</v>
      </c>
      <c r="N2613" s="11">
        <f t="shared" si="247"/>
        <v>0</v>
      </c>
      <c r="O2613" s="3">
        <v>0</v>
      </c>
      <c r="P2613" s="11">
        <f t="shared" si="244"/>
        <v>0</v>
      </c>
      <c r="Q2613" s="12">
        <f t="shared" ref="Q2613:Q2645" si="249">G2613-O2613-M2613</f>
        <v>0</v>
      </c>
      <c r="R2613" s="12">
        <f t="shared" si="248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45"/>
        <v>194</v>
      </c>
      <c r="F2614" s="4">
        <f t="shared" si="246"/>
        <v>11</v>
      </c>
      <c r="G2614" s="4">
        <f t="shared" si="241"/>
        <v>9</v>
      </c>
      <c r="H2614" s="4">
        <f t="shared" si="243"/>
        <v>0</v>
      </c>
      <c r="I2614" s="5">
        <f t="shared" si="242"/>
        <v>0</v>
      </c>
      <c r="M2614" s="3">
        <v>3</v>
      </c>
      <c r="N2614" s="11">
        <f t="shared" si="247"/>
        <v>0</v>
      </c>
      <c r="O2614" s="3">
        <v>1</v>
      </c>
      <c r="P2614" s="11">
        <f t="shared" si="244"/>
        <v>0</v>
      </c>
      <c r="Q2614" s="12">
        <f t="shared" si="249"/>
        <v>5</v>
      </c>
      <c r="R2614" s="12">
        <f t="shared" si="248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45"/>
        <v>443</v>
      </c>
      <c r="F2615" s="4">
        <f t="shared" si="246"/>
        <v>37</v>
      </c>
      <c r="G2615" s="4">
        <f t="shared" si="241"/>
        <v>7</v>
      </c>
      <c r="H2615" s="4">
        <f t="shared" si="243"/>
        <v>0</v>
      </c>
      <c r="I2615" s="5">
        <f t="shared" si="242"/>
        <v>0</v>
      </c>
      <c r="M2615" s="3">
        <v>4</v>
      </c>
      <c r="N2615" s="11">
        <f t="shared" si="247"/>
        <v>0</v>
      </c>
      <c r="O2615" s="3">
        <v>0</v>
      </c>
      <c r="P2615" s="11">
        <f t="shared" si="244"/>
        <v>0</v>
      </c>
      <c r="Q2615" s="12">
        <f t="shared" si="249"/>
        <v>3</v>
      </c>
      <c r="R2615" s="12">
        <f t="shared" si="248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45"/>
        <v>51</v>
      </c>
      <c r="F2616" s="4">
        <f t="shared" si="246"/>
        <v>2</v>
      </c>
      <c r="G2616" s="4">
        <f t="shared" si="241"/>
        <v>6</v>
      </c>
      <c r="H2616" s="4">
        <f t="shared" si="243"/>
        <v>0</v>
      </c>
      <c r="I2616" s="5">
        <f t="shared" si="242"/>
        <v>0</v>
      </c>
      <c r="M2616" s="3">
        <v>3</v>
      </c>
      <c r="N2616" s="11">
        <f t="shared" si="247"/>
        <v>0</v>
      </c>
      <c r="O2616" s="3">
        <v>0</v>
      </c>
      <c r="P2616" s="11">
        <f t="shared" si="244"/>
        <v>0</v>
      </c>
      <c r="Q2616" s="12">
        <f t="shared" si="249"/>
        <v>3</v>
      </c>
      <c r="R2616" s="12">
        <f t="shared" si="248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45"/>
        <v>51</v>
      </c>
      <c r="F2617" s="4">
        <f t="shared" si="246"/>
        <v>6</v>
      </c>
      <c r="G2617" s="4">
        <f t="shared" si="241"/>
        <v>0</v>
      </c>
      <c r="H2617" s="4">
        <f t="shared" si="243"/>
        <v>0</v>
      </c>
      <c r="I2617" s="5">
        <f t="shared" si="242"/>
        <v>0</v>
      </c>
      <c r="M2617" s="3">
        <v>0</v>
      </c>
      <c r="N2617" s="11">
        <f t="shared" si="247"/>
        <v>0</v>
      </c>
      <c r="O2617" s="3">
        <v>0</v>
      </c>
      <c r="P2617" s="11">
        <f t="shared" si="244"/>
        <v>0</v>
      </c>
      <c r="Q2617" s="12">
        <f t="shared" si="249"/>
        <v>0</v>
      </c>
      <c r="R2617" s="12">
        <f t="shared" si="248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45"/>
        <v>77</v>
      </c>
      <c r="F2618" s="4">
        <f t="shared" si="246"/>
        <v>18</v>
      </c>
      <c r="G2618" s="4">
        <f t="shared" ref="G2618:G2681" si="250">C2618</f>
        <v>5</v>
      </c>
      <c r="H2618" s="4">
        <f t="shared" si="243"/>
        <v>0</v>
      </c>
      <c r="I2618" s="5">
        <f t="shared" si="242"/>
        <v>0</v>
      </c>
      <c r="M2618" s="3">
        <v>4</v>
      </c>
      <c r="N2618" s="11">
        <f t="shared" si="247"/>
        <v>0</v>
      </c>
      <c r="O2618" s="3">
        <v>0</v>
      </c>
      <c r="P2618" s="11">
        <f t="shared" si="244"/>
        <v>0</v>
      </c>
      <c r="Q2618" s="12">
        <f t="shared" si="249"/>
        <v>1</v>
      </c>
      <c r="R2618" s="12">
        <f t="shared" si="248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45"/>
        <v>1113</v>
      </c>
      <c r="F2619" s="4">
        <f t="shared" si="246"/>
        <v>52</v>
      </c>
      <c r="G2619" s="4">
        <f t="shared" si="250"/>
        <v>95</v>
      </c>
      <c r="H2619" s="4">
        <f t="shared" si="243"/>
        <v>0</v>
      </c>
      <c r="I2619" s="5">
        <f t="shared" si="242"/>
        <v>0</v>
      </c>
      <c r="M2619" s="3">
        <v>40</v>
      </c>
      <c r="N2619" s="11">
        <f t="shared" si="247"/>
        <v>0</v>
      </c>
      <c r="O2619" s="3">
        <v>2</v>
      </c>
      <c r="P2619" s="11">
        <f t="shared" si="244"/>
        <v>0</v>
      </c>
      <c r="Q2619" s="12">
        <f t="shared" si="249"/>
        <v>53</v>
      </c>
      <c r="R2619" s="12">
        <f t="shared" si="248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45"/>
        <v>259</v>
      </c>
      <c r="F2620" s="4">
        <f t="shared" si="246"/>
        <v>12</v>
      </c>
      <c r="G2620" s="4">
        <f t="shared" si="250"/>
        <v>2</v>
      </c>
      <c r="H2620" s="4">
        <f t="shared" si="243"/>
        <v>1</v>
      </c>
      <c r="I2620" s="5">
        <f t="shared" si="242"/>
        <v>1</v>
      </c>
      <c r="M2620" s="3">
        <v>0</v>
      </c>
      <c r="N2620" s="11">
        <f t="shared" si="247"/>
        <v>0</v>
      </c>
      <c r="O2620" s="3">
        <v>0</v>
      </c>
      <c r="P2620" s="11">
        <f t="shared" si="244"/>
        <v>0</v>
      </c>
      <c r="Q2620" s="12">
        <f t="shared" si="249"/>
        <v>2</v>
      </c>
      <c r="R2620" s="12">
        <f t="shared" si="248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45"/>
        <v>449</v>
      </c>
      <c r="F2621" s="4">
        <f t="shared" si="246"/>
        <v>21</v>
      </c>
      <c r="G2621" s="4">
        <f t="shared" si="250"/>
        <v>8</v>
      </c>
      <c r="H2621" s="4">
        <f t="shared" si="243"/>
        <v>0</v>
      </c>
      <c r="I2621" s="5">
        <f t="shared" si="242"/>
        <v>0</v>
      </c>
      <c r="M2621" s="3">
        <v>7</v>
      </c>
      <c r="N2621" s="11">
        <f t="shared" si="247"/>
        <v>0</v>
      </c>
      <c r="O2621" s="3">
        <v>0</v>
      </c>
      <c r="P2621" s="11">
        <f t="shared" si="244"/>
        <v>0</v>
      </c>
      <c r="Q2621" s="12">
        <f t="shared" si="249"/>
        <v>1</v>
      </c>
      <c r="R2621" s="12">
        <f t="shared" si="248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45"/>
        <v>984</v>
      </c>
      <c r="F2622" s="4">
        <f t="shared" si="246"/>
        <v>39</v>
      </c>
      <c r="G2622" s="4">
        <f t="shared" si="250"/>
        <v>113</v>
      </c>
      <c r="H2622" s="4">
        <f t="shared" si="243"/>
        <v>8</v>
      </c>
      <c r="I2622" s="5">
        <f t="shared" si="242"/>
        <v>7.6190476190476197E-2</v>
      </c>
      <c r="M2622" s="3">
        <v>70</v>
      </c>
      <c r="N2622" s="11">
        <f t="shared" si="247"/>
        <v>3</v>
      </c>
      <c r="O2622" s="3">
        <v>0</v>
      </c>
      <c r="P2622" s="11">
        <f t="shared" si="244"/>
        <v>0</v>
      </c>
      <c r="Q2622" s="12">
        <f t="shared" si="249"/>
        <v>43</v>
      </c>
      <c r="R2622" s="12">
        <f t="shared" si="248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45"/>
        <v>2852</v>
      </c>
      <c r="F2623" s="4">
        <f t="shared" si="246"/>
        <v>106</v>
      </c>
      <c r="G2623" s="4">
        <f t="shared" si="250"/>
        <v>309</v>
      </c>
      <c r="H2623" s="4">
        <f t="shared" si="243"/>
        <v>7</v>
      </c>
      <c r="I2623" s="5">
        <f t="shared" si="242"/>
        <v>2.3178807947019868E-2</v>
      </c>
      <c r="M2623" s="3">
        <v>142</v>
      </c>
      <c r="N2623" s="11">
        <f t="shared" si="247"/>
        <v>4</v>
      </c>
      <c r="O2623" s="3">
        <v>6</v>
      </c>
      <c r="P2623" s="11">
        <f t="shared" si="244"/>
        <v>0</v>
      </c>
      <c r="Q2623" s="12">
        <f t="shared" si="249"/>
        <v>161</v>
      </c>
      <c r="R2623" s="12">
        <f t="shared" si="248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45"/>
        <v>148</v>
      </c>
      <c r="F2624" s="4">
        <f t="shared" si="246"/>
        <v>10</v>
      </c>
      <c r="G2624" s="4">
        <f t="shared" si="250"/>
        <v>11</v>
      </c>
      <c r="H2624" s="4">
        <f t="shared" si="243"/>
        <v>0</v>
      </c>
      <c r="I2624" s="5">
        <f t="shared" si="242"/>
        <v>0</v>
      </c>
      <c r="M2624" s="3">
        <v>5</v>
      </c>
      <c r="N2624" s="11">
        <f t="shared" si="247"/>
        <v>0</v>
      </c>
      <c r="O2624" s="3">
        <v>0</v>
      </c>
      <c r="P2624" s="11">
        <f t="shared" si="244"/>
        <v>0</v>
      </c>
      <c r="Q2624" s="12">
        <f t="shared" si="249"/>
        <v>6</v>
      </c>
      <c r="R2624" s="12">
        <f t="shared" si="248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45"/>
        <v>167</v>
      </c>
      <c r="F2625" s="4">
        <f t="shared" si="246"/>
        <v>2</v>
      </c>
      <c r="G2625" s="4">
        <f t="shared" si="250"/>
        <v>3</v>
      </c>
      <c r="H2625" s="4">
        <f t="shared" si="243"/>
        <v>0</v>
      </c>
      <c r="I2625" s="5">
        <f t="shared" si="242"/>
        <v>0</v>
      </c>
      <c r="M2625" s="3">
        <v>2</v>
      </c>
      <c r="N2625" s="11">
        <f t="shared" si="247"/>
        <v>0</v>
      </c>
      <c r="O2625" s="3">
        <v>0</v>
      </c>
      <c r="P2625" s="11">
        <f t="shared" si="244"/>
        <v>0</v>
      </c>
      <c r="Q2625" s="12">
        <f t="shared" si="249"/>
        <v>1</v>
      </c>
      <c r="R2625" s="12">
        <f t="shared" si="248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45"/>
        <v>671</v>
      </c>
      <c r="F2626" s="4">
        <f t="shared" si="246"/>
        <v>31</v>
      </c>
      <c r="G2626" s="4">
        <f t="shared" si="250"/>
        <v>24</v>
      </c>
      <c r="H2626" s="4">
        <f t="shared" si="243"/>
        <v>0</v>
      </c>
      <c r="I2626" s="5">
        <f t="shared" si="242"/>
        <v>0</v>
      </c>
      <c r="M2626" s="3">
        <v>23</v>
      </c>
      <c r="N2626" s="11">
        <f t="shared" si="247"/>
        <v>0</v>
      </c>
      <c r="O2626" s="3">
        <v>1</v>
      </c>
      <c r="P2626" s="11">
        <f t="shared" si="244"/>
        <v>0</v>
      </c>
      <c r="Q2626" s="12">
        <f t="shared" si="249"/>
        <v>0</v>
      </c>
      <c r="R2626" s="12">
        <f t="shared" si="248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45"/>
        <v>12179</v>
      </c>
      <c r="F2627" s="4">
        <f t="shared" si="246"/>
        <v>881</v>
      </c>
      <c r="G2627" s="4">
        <f t="shared" si="250"/>
        <v>1778</v>
      </c>
      <c r="H2627" s="4">
        <f t="shared" si="243"/>
        <v>48</v>
      </c>
      <c r="I2627" s="5">
        <f t="shared" ref="I2627:I2690" si="251">IFERROR((G2627-SUMIFS(G:G,A:A,A2627-1,B:B,B2627))/SUMIFS(G:G,A:A,A2627-1,B:B,B2627),0)</f>
        <v>2.7745664739884393E-2</v>
      </c>
      <c r="M2627" s="3">
        <v>572</v>
      </c>
      <c r="N2627" s="11">
        <f t="shared" si="247"/>
        <v>36</v>
      </c>
      <c r="O2627" s="3">
        <v>35</v>
      </c>
      <c r="P2627" s="11">
        <f t="shared" si="244"/>
        <v>1</v>
      </c>
      <c r="Q2627" s="12">
        <f t="shared" si="249"/>
        <v>1171</v>
      </c>
      <c r="R2627" s="12">
        <f t="shared" si="248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45"/>
        <v>254</v>
      </c>
      <c r="F2628" s="4">
        <f t="shared" si="246"/>
        <v>7</v>
      </c>
      <c r="G2628" s="4">
        <f t="shared" si="250"/>
        <v>13</v>
      </c>
      <c r="H2628" s="4">
        <f t="shared" si="243"/>
        <v>1</v>
      </c>
      <c r="I2628" s="5">
        <f t="shared" si="251"/>
        <v>8.3333333333333329E-2</v>
      </c>
      <c r="M2628" s="3">
        <v>2</v>
      </c>
      <c r="N2628" s="11">
        <f t="shared" si="247"/>
        <v>0</v>
      </c>
      <c r="O2628" s="3">
        <v>1</v>
      </c>
      <c r="P2628" s="11">
        <f t="shared" si="244"/>
        <v>0</v>
      </c>
      <c r="Q2628" s="12">
        <f t="shared" si="249"/>
        <v>10</v>
      </c>
      <c r="R2628" s="12">
        <f t="shared" si="248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45"/>
        <v>124</v>
      </c>
      <c r="F2629" s="4">
        <f t="shared" si="246"/>
        <v>4</v>
      </c>
      <c r="G2629" s="4">
        <f t="shared" si="250"/>
        <v>6</v>
      </c>
      <c r="H2629" s="4">
        <f t="shared" ref="H2629:H2692" si="252">G2629-SUMIFS(G:G,A:A,A2629-1,B:B,B2629)</f>
        <v>1</v>
      </c>
      <c r="I2629" s="5">
        <f t="shared" si="251"/>
        <v>0.2</v>
      </c>
      <c r="M2629" s="3">
        <v>0</v>
      </c>
      <c r="N2629" s="11">
        <f t="shared" si="247"/>
        <v>0</v>
      </c>
      <c r="O2629" s="3">
        <v>0</v>
      </c>
      <c r="P2629" s="11">
        <f t="shared" si="244"/>
        <v>0</v>
      </c>
      <c r="Q2629" s="12">
        <f t="shared" si="249"/>
        <v>6</v>
      </c>
      <c r="R2629" s="12">
        <f t="shared" si="248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45"/>
        <v>540</v>
      </c>
      <c r="F2630" s="4">
        <f t="shared" si="246"/>
        <v>15</v>
      </c>
      <c r="G2630" s="4">
        <f t="shared" si="250"/>
        <v>45</v>
      </c>
      <c r="H2630" s="4">
        <f t="shared" si="252"/>
        <v>0</v>
      </c>
      <c r="I2630" s="5">
        <f t="shared" si="251"/>
        <v>0</v>
      </c>
      <c r="M2630" s="3">
        <v>35</v>
      </c>
      <c r="N2630" s="11">
        <f t="shared" si="247"/>
        <v>0</v>
      </c>
      <c r="O2630" s="3">
        <v>1</v>
      </c>
      <c r="P2630" s="11">
        <f t="shared" si="244"/>
        <v>0</v>
      </c>
      <c r="Q2630" s="12">
        <f t="shared" si="249"/>
        <v>9</v>
      </c>
      <c r="R2630" s="12">
        <f t="shared" si="248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45"/>
        <v>2550</v>
      </c>
      <c r="F2631" s="4">
        <f t="shared" si="246"/>
        <v>56</v>
      </c>
      <c r="G2631" s="4">
        <f t="shared" si="250"/>
        <v>509</v>
      </c>
      <c r="H2631" s="4">
        <f t="shared" si="252"/>
        <v>6</v>
      </c>
      <c r="I2631" s="5">
        <f t="shared" si="251"/>
        <v>1.1928429423459244E-2</v>
      </c>
      <c r="M2631" s="3">
        <v>273</v>
      </c>
      <c r="N2631" s="11">
        <f t="shared" si="247"/>
        <v>3</v>
      </c>
      <c r="O2631" s="3">
        <v>30</v>
      </c>
      <c r="P2631" s="11">
        <f t="shared" si="244"/>
        <v>0</v>
      </c>
      <c r="Q2631" s="12">
        <f t="shared" si="249"/>
        <v>206</v>
      </c>
      <c r="R2631" s="12">
        <f t="shared" si="248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45"/>
        <v>755</v>
      </c>
      <c r="F2632" s="4">
        <f t="shared" si="246"/>
        <v>18</v>
      </c>
      <c r="G2632" s="4">
        <f t="shared" si="250"/>
        <v>56</v>
      </c>
      <c r="H2632" s="4">
        <f t="shared" si="252"/>
        <v>-1</v>
      </c>
      <c r="I2632" s="5">
        <f t="shared" si="251"/>
        <v>-1.7543859649122806E-2</v>
      </c>
      <c r="M2632" s="3">
        <v>34</v>
      </c>
      <c r="N2632" s="11">
        <f t="shared" si="247"/>
        <v>0</v>
      </c>
      <c r="O2632" s="3">
        <v>0</v>
      </c>
      <c r="P2632" s="11">
        <f t="shared" si="244"/>
        <v>0</v>
      </c>
      <c r="Q2632" s="12">
        <f t="shared" si="249"/>
        <v>22</v>
      </c>
      <c r="R2632" s="12">
        <f t="shared" si="248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45"/>
        <v>145</v>
      </c>
      <c r="F2633" s="4">
        <f t="shared" si="246"/>
        <v>10</v>
      </c>
      <c r="G2633" s="4">
        <f t="shared" si="250"/>
        <v>22</v>
      </c>
      <c r="H2633" s="4">
        <f t="shared" si="252"/>
        <v>2</v>
      </c>
      <c r="I2633" s="5">
        <f t="shared" si="251"/>
        <v>0.1</v>
      </c>
      <c r="M2633" s="3">
        <v>3</v>
      </c>
      <c r="N2633" s="11">
        <f t="shared" si="247"/>
        <v>0</v>
      </c>
      <c r="O2633" s="3">
        <v>1</v>
      </c>
      <c r="P2633" s="11">
        <f t="shared" si="244"/>
        <v>0</v>
      </c>
      <c r="Q2633" s="12">
        <f t="shared" si="249"/>
        <v>18</v>
      </c>
      <c r="R2633" s="12">
        <f t="shared" si="248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45"/>
        <v>64</v>
      </c>
      <c r="F2634" s="4">
        <f t="shared" si="246"/>
        <v>2</v>
      </c>
      <c r="G2634" s="4">
        <f t="shared" si="250"/>
        <v>1</v>
      </c>
      <c r="H2634" s="4">
        <f t="shared" si="252"/>
        <v>0</v>
      </c>
      <c r="I2634" s="5">
        <f t="shared" si="251"/>
        <v>0</v>
      </c>
      <c r="M2634" s="3">
        <v>1</v>
      </c>
      <c r="N2634" s="11">
        <f t="shared" si="247"/>
        <v>0</v>
      </c>
      <c r="O2634" s="3">
        <v>0</v>
      </c>
      <c r="P2634" s="11">
        <f t="shared" si="244"/>
        <v>0</v>
      </c>
      <c r="Q2634" s="12">
        <f t="shared" si="249"/>
        <v>0</v>
      </c>
      <c r="R2634" s="12">
        <f t="shared" si="248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45"/>
        <v>76</v>
      </c>
      <c r="F2635" s="4">
        <f t="shared" si="246"/>
        <v>3</v>
      </c>
      <c r="G2635" s="4">
        <f t="shared" si="250"/>
        <v>3</v>
      </c>
      <c r="H2635" s="4">
        <f t="shared" si="252"/>
        <v>0</v>
      </c>
      <c r="I2635" s="5">
        <f t="shared" si="251"/>
        <v>0</v>
      </c>
      <c r="M2635" s="3">
        <v>2</v>
      </c>
      <c r="N2635" s="11">
        <f t="shared" si="247"/>
        <v>0</v>
      </c>
      <c r="O2635" s="3">
        <v>0</v>
      </c>
      <c r="P2635" s="11">
        <f t="shared" si="244"/>
        <v>0</v>
      </c>
      <c r="Q2635" s="12">
        <f t="shared" si="249"/>
        <v>1</v>
      </c>
      <c r="R2635" s="12">
        <f t="shared" si="248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45"/>
        <v>65</v>
      </c>
      <c r="F2636" s="4">
        <f t="shared" si="246"/>
        <v>0</v>
      </c>
      <c r="G2636" s="4">
        <f t="shared" si="250"/>
        <v>1</v>
      </c>
      <c r="H2636" s="4">
        <f t="shared" si="252"/>
        <v>0</v>
      </c>
      <c r="I2636" s="5">
        <f t="shared" si="251"/>
        <v>0</v>
      </c>
      <c r="M2636" s="3">
        <v>0</v>
      </c>
      <c r="N2636" s="11">
        <f t="shared" si="247"/>
        <v>0</v>
      </c>
      <c r="O2636" s="3">
        <v>0</v>
      </c>
      <c r="P2636" s="11">
        <f t="shared" si="244"/>
        <v>0</v>
      </c>
      <c r="Q2636" s="12">
        <f t="shared" si="249"/>
        <v>1</v>
      </c>
      <c r="R2636" s="12">
        <f t="shared" si="248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45"/>
        <v>325</v>
      </c>
      <c r="F2637" s="4">
        <f t="shared" si="246"/>
        <v>24</v>
      </c>
      <c r="G2637" s="4">
        <f t="shared" si="250"/>
        <v>5</v>
      </c>
      <c r="H2637" s="4">
        <f t="shared" si="252"/>
        <v>1</v>
      </c>
      <c r="I2637" s="5">
        <f t="shared" si="251"/>
        <v>0.25</v>
      </c>
      <c r="M2637" s="3">
        <v>3</v>
      </c>
      <c r="N2637" s="11">
        <f t="shared" si="247"/>
        <v>0</v>
      </c>
      <c r="O2637" s="3">
        <v>0</v>
      </c>
      <c r="P2637" s="11">
        <f t="shared" si="244"/>
        <v>0</v>
      </c>
      <c r="Q2637" s="12">
        <f t="shared" si="249"/>
        <v>2</v>
      </c>
      <c r="R2637" s="12">
        <f t="shared" si="248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45"/>
        <v>690</v>
      </c>
      <c r="F2638" s="4">
        <f t="shared" si="246"/>
        <v>25</v>
      </c>
      <c r="G2638" s="4">
        <f t="shared" si="250"/>
        <v>46</v>
      </c>
      <c r="H2638" s="4">
        <f t="shared" si="252"/>
        <v>0</v>
      </c>
      <c r="I2638" s="5">
        <f t="shared" si="251"/>
        <v>0</v>
      </c>
      <c r="M2638" s="3">
        <v>37</v>
      </c>
      <c r="N2638" s="11">
        <f t="shared" si="247"/>
        <v>0</v>
      </c>
      <c r="O2638" s="3">
        <v>0</v>
      </c>
      <c r="P2638" s="11">
        <f t="shared" si="244"/>
        <v>0</v>
      </c>
      <c r="Q2638" s="12">
        <f t="shared" si="249"/>
        <v>9</v>
      </c>
      <c r="R2638" s="12">
        <f t="shared" si="248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45"/>
        <v>109</v>
      </c>
      <c r="F2639" s="4">
        <f t="shared" si="246"/>
        <v>6</v>
      </c>
      <c r="G2639" s="4">
        <f t="shared" si="250"/>
        <v>2</v>
      </c>
      <c r="H2639" s="4">
        <f t="shared" si="252"/>
        <v>0</v>
      </c>
      <c r="I2639" s="5">
        <f t="shared" si="251"/>
        <v>0</v>
      </c>
      <c r="M2639" s="3">
        <v>1</v>
      </c>
      <c r="N2639" s="11">
        <f t="shared" si="247"/>
        <v>0</v>
      </c>
      <c r="O2639" s="3">
        <v>0</v>
      </c>
      <c r="P2639" s="11">
        <f t="shared" si="244"/>
        <v>0</v>
      </c>
      <c r="Q2639" s="12">
        <f t="shared" si="249"/>
        <v>1</v>
      </c>
      <c r="R2639" s="12">
        <f t="shared" si="248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45"/>
        <v>213</v>
      </c>
      <c r="F2640" s="4">
        <f t="shared" si="246"/>
        <v>14</v>
      </c>
      <c r="G2640" s="4">
        <f t="shared" si="250"/>
        <v>8</v>
      </c>
      <c r="H2640" s="4">
        <f t="shared" si="252"/>
        <v>2</v>
      </c>
      <c r="I2640" s="5">
        <f t="shared" si="251"/>
        <v>0.33333333333333331</v>
      </c>
      <c r="M2640" s="3">
        <v>2</v>
      </c>
      <c r="N2640" s="11">
        <f t="shared" si="247"/>
        <v>0</v>
      </c>
      <c r="O2640" s="3">
        <v>0</v>
      </c>
      <c r="P2640" s="11">
        <f t="shared" si="244"/>
        <v>0</v>
      </c>
      <c r="Q2640" s="12">
        <f t="shared" si="249"/>
        <v>6</v>
      </c>
      <c r="R2640" s="12">
        <f t="shared" si="248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45"/>
        <v>340</v>
      </c>
      <c r="F2641" s="4">
        <f t="shared" si="246"/>
        <v>13</v>
      </c>
      <c r="G2641" s="4">
        <f t="shared" si="250"/>
        <v>4</v>
      </c>
      <c r="H2641" s="4">
        <f t="shared" si="252"/>
        <v>0</v>
      </c>
      <c r="I2641" s="5">
        <f t="shared" si="251"/>
        <v>0</v>
      </c>
      <c r="M2641" s="3">
        <v>3</v>
      </c>
      <c r="N2641" s="11">
        <f t="shared" si="247"/>
        <v>0</v>
      </c>
      <c r="O2641" s="3">
        <v>0</v>
      </c>
      <c r="P2641" s="11">
        <f t="shared" si="244"/>
        <v>0</v>
      </c>
      <c r="Q2641" s="12">
        <f t="shared" si="249"/>
        <v>1</v>
      </c>
      <c r="R2641" s="12">
        <f t="shared" si="248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45"/>
        <v>3139</v>
      </c>
      <c r="F2642" s="4">
        <f t="shared" si="246"/>
        <v>125</v>
      </c>
      <c r="G2642" s="4">
        <f t="shared" si="250"/>
        <v>348</v>
      </c>
      <c r="H2642" s="4">
        <f t="shared" si="252"/>
        <v>6</v>
      </c>
      <c r="I2642" s="5">
        <f t="shared" si="251"/>
        <v>1.7543859649122806E-2</v>
      </c>
      <c r="M2642" s="3">
        <v>223</v>
      </c>
      <c r="N2642" s="11">
        <f t="shared" si="247"/>
        <v>9</v>
      </c>
      <c r="O2642" s="3">
        <v>6</v>
      </c>
      <c r="P2642" s="11">
        <f t="shared" si="244"/>
        <v>0</v>
      </c>
      <c r="Q2642" s="12">
        <f t="shared" si="249"/>
        <v>119</v>
      </c>
      <c r="R2642" s="12">
        <f t="shared" si="248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45"/>
        <v>1775</v>
      </c>
      <c r="F2643" s="4">
        <f t="shared" si="246"/>
        <v>75</v>
      </c>
      <c r="G2643" s="4">
        <f t="shared" si="250"/>
        <v>181</v>
      </c>
      <c r="H2643" s="4">
        <f t="shared" si="252"/>
        <v>8</v>
      </c>
      <c r="I2643" s="5">
        <f t="shared" si="251"/>
        <v>4.6242774566473986E-2</v>
      </c>
      <c r="M2643" s="3">
        <v>93</v>
      </c>
      <c r="N2643" s="11">
        <f t="shared" si="247"/>
        <v>3</v>
      </c>
      <c r="O2643" s="3">
        <v>1</v>
      </c>
      <c r="P2643" s="11">
        <f t="shared" si="244"/>
        <v>0</v>
      </c>
      <c r="Q2643" s="12">
        <f t="shared" si="249"/>
        <v>87</v>
      </c>
      <c r="R2643" s="12">
        <f t="shared" si="248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45"/>
        <v>16958</v>
      </c>
      <c r="F2644" s="4">
        <f t="shared" si="246"/>
        <v>734</v>
      </c>
      <c r="G2644" s="4">
        <f t="shared" si="250"/>
        <v>274</v>
      </c>
      <c r="H2644" s="4">
        <f t="shared" si="252"/>
        <v>22</v>
      </c>
      <c r="I2644" s="5">
        <f t="shared" si="251"/>
        <v>8.7301587301587297E-2</v>
      </c>
      <c r="M2644" s="3">
        <v>146</v>
      </c>
      <c r="N2644" s="11">
        <f t="shared" si="247"/>
        <v>8</v>
      </c>
      <c r="O2644" s="3">
        <v>1</v>
      </c>
      <c r="P2644" s="11">
        <f t="shared" si="244"/>
        <v>0</v>
      </c>
      <c r="Q2644" s="12">
        <f t="shared" si="249"/>
        <v>127</v>
      </c>
      <c r="R2644" s="12">
        <f t="shared" si="248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45"/>
        <v>12409</v>
      </c>
      <c r="F2645" s="4">
        <f t="shared" si="246"/>
        <v>1700</v>
      </c>
      <c r="G2645" s="4">
        <f t="shared" si="250"/>
        <v>88</v>
      </c>
      <c r="H2645" s="4">
        <f t="shared" si="252"/>
        <v>46</v>
      </c>
      <c r="I2645" s="5">
        <f t="shared" si="251"/>
        <v>1.0952380952380953</v>
      </c>
      <c r="M2645" s="3">
        <v>2</v>
      </c>
      <c r="N2645" s="11">
        <f t="shared" si="247"/>
        <v>0</v>
      </c>
      <c r="O2645" s="3">
        <v>0</v>
      </c>
      <c r="P2645" s="11">
        <f t="shared" si="244"/>
        <v>0</v>
      </c>
      <c r="Q2645" s="12">
        <f t="shared" si="249"/>
        <v>86</v>
      </c>
      <c r="R2645" s="12">
        <f t="shared" si="248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245"/>
        <v>571</v>
      </c>
      <c r="F2646" s="4">
        <f t="shared" si="246"/>
        <v>7</v>
      </c>
      <c r="G2646" s="4">
        <f t="shared" si="250"/>
        <v>16</v>
      </c>
      <c r="H2646" s="4">
        <f t="shared" si="252"/>
        <v>0</v>
      </c>
      <c r="I2646" s="5">
        <f t="shared" si="251"/>
        <v>0</v>
      </c>
      <c r="M2646" s="3">
        <v>12</v>
      </c>
      <c r="N2646" s="11">
        <f t="shared" si="247"/>
        <v>0</v>
      </c>
      <c r="O2646" s="3">
        <v>1</v>
      </c>
      <c r="P2646" s="11">
        <f t="shared" si="244"/>
        <v>0</v>
      </c>
      <c r="Q2646" s="12">
        <f t="shared" ref="Q2646:Q2709" si="253">G2646-O2646-M2646</f>
        <v>3</v>
      </c>
      <c r="R2646" s="12">
        <f t="shared" si="248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45"/>
        <v>503</v>
      </c>
      <c r="F2647" s="4">
        <f t="shared" si="246"/>
        <v>42</v>
      </c>
      <c r="G2647" s="4">
        <f t="shared" si="250"/>
        <v>76</v>
      </c>
      <c r="H2647" s="4">
        <f t="shared" si="252"/>
        <v>5</v>
      </c>
      <c r="I2647" s="5">
        <f t="shared" si="251"/>
        <v>7.0422535211267609E-2</v>
      </c>
      <c r="M2647" s="3">
        <v>9</v>
      </c>
      <c r="N2647" s="11">
        <f t="shared" si="247"/>
        <v>1</v>
      </c>
      <c r="O2647" s="3">
        <v>2</v>
      </c>
      <c r="P2647" s="11">
        <f t="shared" si="244"/>
        <v>0</v>
      </c>
      <c r="Q2647" s="12">
        <f t="shared" si="253"/>
        <v>65</v>
      </c>
      <c r="R2647" s="12">
        <f t="shared" si="248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45"/>
        <v>118</v>
      </c>
      <c r="F2648" s="4">
        <f t="shared" si="246"/>
        <v>3</v>
      </c>
      <c r="G2648" s="4">
        <f t="shared" si="250"/>
        <v>4</v>
      </c>
      <c r="H2648" s="4">
        <f t="shared" si="252"/>
        <v>0</v>
      </c>
      <c r="I2648" s="5">
        <f t="shared" si="251"/>
        <v>0</v>
      </c>
      <c r="M2648" s="3">
        <v>4</v>
      </c>
      <c r="N2648" s="11">
        <f t="shared" si="247"/>
        <v>0</v>
      </c>
      <c r="O2648" s="3">
        <v>0</v>
      </c>
      <c r="P2648" s="11">
        <f t="shared" si="244"/>
        <v>0</v>
      </c>
      <c r="Q2648" s="12">
        <f t="shared" si="253"/>
        <v>0</v>
      </c>
      <c r="R2648" s="12">
        <f t="shared" si="248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45"/>
        <v>1022</v>
      </c>
      <c r="F2649" s="4">
        <f t="shared" si="246"/>
        <v>13</v>
      </c>
      <c r="G2649" s="4">
        <f t="shared" si="250"/>
        <v>10</v>
      </c>
      <c r="H2649" s="4">
        <f t="shared" si="252"/>
        <v>1</v>
      </c>
      <c r="I2649" s="5">
        <f t="shared" si="251"/>
        <v>0.1111111111111111</v>
      </c>
      <c r="M2649" s="3">
        <v>5</v>
      </c>
      <c r="N2649" s="11">
        <f t="shared" si="247"/>
        <v>0</v>
      </c>
      <c r="O2649" s="3">
        <v>0</v>
      </c>
      <c r="P2649" s="11">
        <f t="shared" si="244"/>
        <v>0</v>
      </c>
      <c r="Q2649" s="12">
        <f t="shared" si="253"/>
        <v>5</v>
      </c>
      <c r="R2649" s="12">
        <f t="shared" si="248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45"/>
        <v>703</v>
      </c>
      <c r="F2650" s="4">
        <f t="shared" si="246"/>
        <v>16</v>
      </c>
      <c r="G2650" s="4">
        <f t="shared" si="250"/>
        <v>46</v>
      </c>
      <c r="H2650" s="4">
        <f t="shared" si="252"/>
        <v>0</v>
      </c>
      <c r="I2650" s="5">
        <f t="shared" si="251"/>
        <v>0</v>
      </c>
      <c r="M2650" s="3">
        <v>41</v>
      </c>
      <c r="N2650" s="11">
        <f t="shared" si="247"/>
        <v>0</v>
      </c>
      <c r="O2650" s="3">
        <v>3</v>
      </c>
      <c r="P2650" s="11">
        <f t="shared" si="244"/>
        <v>0</v>
      </c>
      <c r="Q2650" s="12">
        <f t="shared" si="253"/>
        <v>2</v>
      </c>
      <c r="R2650" s="12">
        <f t="shared" si="248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45"/>
        <v>516</v>
      </c>
      <c r="F2651" s="4">
        <f t="shared" si="246"/>
        <v>8</v>
      </c>
      <c r="G2651" s="4">
        <f t="shared" si="250"/>
        <v>37</v>
      </c>
      <c r="H2651" s="4">
        <f t="shared" si="252"/>
        <v>0</v>
      </c>
      <c r="I2651" s="5">
        <f t="shared" si="251"/>
        <v>0</v>
      </c>
      <c r="M2651" s="3">
        <v>33</v>
      </c>
      <c r="N2651" s="11">
        <f t="shared" si="247"/>
        <v>0</v>
      </c>
      <c r="O2651" s="3">
        <v>1</v>
      </c>
      <c r="P2651" s="11">
        <f t="shared" si="244"/>
        <v>0</v>
      </c>
      <c r="Q2651" s="12">
        <f t="shared" si="253"/>
        <v>3</v>
      </c>
      <c r="R2651" s="12">
        <f t="shared" si="248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45"/>
        <v>202</v>
      </c>
      <c r="F2652" s="4">
        <f t="shared" si="246"/>
        <v>12</v>
      </c>
      <c r="G2652" s="4">
        <f t="shared" si="250"/>
        <v>13</v>
      </c>
      <c r="H2652" s="4">
        <f t="shared" si="252"/>
        <v>1</v>
      </c>
      <c r="I2652" s="5">
        <f t="shared" si="251"/>
        <v>8.3333333333333329E-2</v>
      </c>
      <c r="M2652" s="3">
        <v>9</v>
      </c>
      <c r="N2652" s="11">
        <f t="shared" si="247"/>
        <v>0</v>
      </c>
      <c r="O2652" s="3">
        <v>1</v>
      </c>
      <c r="P2652" s="11">
        <f t="shared" ref="P2652:P2715" si="254">O2652-SUMIFS(O:O,B:B,B2652,A:A,A2652-1)</f>
        <v>0</v>
      </c>
      <c r="Q2652" s="12">
        <f t="shared" si="253"/>
        <v>3</v>
      </c>
      <c r="R2652" s="12">
        <f t="shared" si="248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45"/>
        <v>179</v>
      </c>
      <c r="F2653" s="4">
        <f t="shared" si="246"/>
        <v>4</v>
      </c>
      <c r="G2653" s="4">
        <f t="shared" si="250"/>
        <v>8</v>
      </c>
      <c r="H2653" s="4">
        <f t="shared" si="252"/>
        <v>0</v>
      </c>
      <c r="I2653" s="5">
        <f t="shared" si="251"/>
        <v>0</v>
      </c>
      <c r="M2653" s="3">
        <v>4</v>
      </c>
      <c r="N2653" s="11">
        <f t="shared" si="247"/>
        <v>0</v>
      </c>
      <c r="O2653" s="3">
        <v>0</v>
      </c>
      <c r="P2653" s="11">
        <f t="shared" si="254"/>
        <v>0</v>
      </c>
      <c r="Q2653" s="12">
        <f t="shared" si="253"/>
        <v>4</v>
      </c>
      <c r="R2653" s="12">
        <f t="shared" si="248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45"/>
        <v>300</v>
      </c>
      <c r="F2654" s="4">
        <f t="shared" si="246"/>
        <v>3</v>
      </c>
      <c r="G2654" s="4">
        <f t="shared" si="250"/>
        <v>15</v>
      </c>
      <c r="H2654" s="4">
        <f t="shared" si="252"/>
        <v>0</v>
      </c>
      <c r="I2654" s="5">
        <f t="shared" si="251"/>
        <v>0</v>
      </c>
      <c r="M2654" s="3">
        <v>11</v>
      </c>
      <c r="N2654" s="11">
        <f t="shared" si="247"/>
        <v>1</v>
      </c>
      <c r="O2654" s="3">
        <v>1</v>
      </c>
      <c r="P2654" s="11">
        <f t="shared" si="254"/>
        <v>1</v>
      </c>
      <c r="Q2654" s="12">
        <f t="shared" si="253"/>
        <v>3</v>
      </c>
      <c r="R2654" s="12">
        <f t="shared" si="248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45"/>
        <v>215</v>
      </c>
      <c r="F2655" s="4">
        <f t="shared" si="246"/>
        <v>14</v>
      </c>
      <c r="G2655" s="4">
        <f t="shared" si="250"/>
        <v>5</v>
      </c>
      <c r="H2655" s="4">
        <f t="shared" si="252"/>
        <v>0</v>
      </c>
      <c r="I2655" s="5">
        <f t="shared" si="251"/>
        <v>0</v>
      </c>
      <c r="M2655" s="3">
        <v>3</v>
      </c>
      <c r="N2655" s="11">
        <f t="shared" si="247"/>
        <v>0</v>
      </c>
      <c r="O2655" s="3">
        <v>1</v>
      </c>
      <c r="P2655" s="11">
        <f t="shared" si="254"/>
        <v>0</v>
      </c>
      <c r="Q2655" s="12">
        <f t="shared" si="253"/>
        <v>1</v>
      </c>
      <c r="R2655" s="12">
        <f t="shared" si="248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45"/>
        <v>576</v>
      </c>
      <c r="F2656" s="4">
        <f t="shared" si="246"/>
        <v>25</v>
      </c>
      <c r="G2656" s="4">
        <f t="shared" si="250"/>
        <v>22</v>
      </c>
      <c r="H2656" s="4">
        <f t="shared" si="252"/>
        <v>0</v>
      </c>
      <c r="I2656" s="5">
        <f t="shared" si="251"/>
        <v>0</v>
      </c>
      <c r="M2656" s="3">
        <v>19</v>
      </c>
      <c r="N2656" s="11">
        <f t="shared" si="247"/>
        <v>1</v>
      </c>
      <c r="O2656" s="3">
        <v>0</v>
      </c>
      <c r="P2656" s="11">
        <f t="shared" si="254"/>
        <v>0</v>
      </c>
      <c r="Q2656" s="12">
        <f t="shared" si="253"/>
        <v>3</v>
      </c>
      <c r="R2656" s="12">
        <f t="shared" si="248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45"/>
        <v>173</v>
      </c>
      <c r="F2657" s="4">
        <f t="shared" si="246"/>
        <v>5</v>
      </c>
      <c r="G2657" s="4">
        <f t="shared" si="250"/>
        <v>8</v>
      </c>
      <c r="H2657" s="4">
        <f t="shared" si="252"/>
        <v>0</v>
      </c>
      <c r="I2657" s="5">
        <f t="shared" si="251"/>
        <v>0</v>
      </c>
      <c r="M2657" s="3">
        <v>6</v>
      </c>
      <c r="N2657" s="11">
        <f t="shared" si="247"/>
        <v>1</v>
      </c>
      <c r="O2657" s="3">
        <v>0</v>
      </c>
      <c r="P2657" s="11">
        <f t="shared" si="254"/>
        <v>0</v>
      </c>
      <c r="Q2657" s="12">
        <f t="shared" si="253"/>
        <v>2</v>
      </c>
      <c r="R2657" s="12">
        <f t="shared" si="248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45"/>
        <v>150</v>
      </c>
      <c r="F2658" s="4">
        <f t="shared" si="246"/>
        <v>6</v>
      </c>
      <c r="G2658" s="4">
        <f t="shared" si="250"/>
        <v>5</v>
      </c>
      <c r="H2658" s="4">
        <f t="shared" si="252"/>
        <v>0</v>
      </c>
      <c r="I2658" s="5">
        <f t="shared" si="251"/>
        <v>0</v>
      </c>
      <c r="M2658" s="3">
        <v>4</v>
      </c>
      <c r="N2658" s="11">
        <f t="shared" si="247"/>
        <v>0</v>
      </c>
      <c r="O2658" s="3">
        <v>0</v>
      </c>
      <c r="P2658" s="11">
        <f t="shared" si="254"/>
        <v>0</v>
      </c>
      <c r="Q2658" s="12">
        <f t="shared" si="253"/>
        <v>1</v>
      </c>
      <c r="R2658" s="12">
        <f t="shared" si="248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45"/>
        <v>185</v>
      </c>
      <c r="F2659" s="4">
        <f t="shared" si="246"/>
        <v>2</v>
      </c>
      <c r="G2659" s="4">
        <f t="shared" si="250"/>
        <v>5</v>
      </c>
      <c r="H2659" s="4">
        <f t="shared" si="252"/>
        <v>0</v>
      </c>
      <c r="I2659" s="5">
        <f t="shared" si="251"/>
        <v>0</v>
      </c>
      <c r="M2659" s="3">
        <v>1</v>
      </c>
      <c r="N2659" s="11">
        <f t="shared" si="247"/>
        <v>0</v>
      </c>
      <c r="O2659" s="3">
        <v>0</v>
      </c>
      <c r="P2659" s="11">
        <f t="shared" si="254"/>
        <v>0</v>
      </c>
      <c r="Q2659" s="12">
        <f t="shared" si="253"/>
        <v>4</v>
      </c>
      <c r="R2659" s="12">
        <f t="shared" si="248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45"/>
        <v>172</v>
      </c>
      <c r="F2660" s="4">
        <f t="shared" si="246"/>
        <v>14</v>
      </c>
      <c r="G2660" s="4">
        <f t="shared" si="250"/>
        <v>11</v>
      </c>
      <c r="H2660" s="4">
        <f t="shared" si="252"/>
        <v>0</v>
      </c>
      <c r="I2660" s="5">
        <f t="shared" si="251"/>
        <v>0</v>
      </c>
      <c r="M2660" s="3">
        <v>5</v>
      </c>
      <c r="N2660" s="11">
        <f t="shared" si="247"/>
        <v>0</v>
      </c>
      <c r="O2660" s="3">
        <v>0</v>
      </c>
      <c r="P2660" s="11">
        <f t="shared" si="254"/>
        <v>0</v>
      </c>
      <c r="Q2660" s="12">
        <f t="shared" si="253"/>
        <v>6</v>
      </c>
      <c r="R2660" s="12">
        <f t="shared" si="248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255">SUM(C2661:D2661)</f>
        <v>507</v>
      </c>
      <c r="F2661" s="4">
        <f t="shared" si="246"/>
        <v>43</v>
      </c>
      <c r="G2661" s="4">
        <f t="shared" si="250"/>
        <v>20</v>
      </c>
      <c r="H2661" s="4">
        <f t="shared" si="252"/>
        <v>0</v>
      </c>
      <c r="I2661" s="5">
        <f t="shared" si="251"/>
        <v>0</v>
      </c>
      <c r="M2661" s="3">
        <v>6</v>
      </c>
      <c r="N2661" s="11">
        <f t="shared" si="247"/>
        <v>0</v>
      </c>
      <c r="O2661" s="3">
        <v>0</v>
      </c>
      <c r="P2661" s="11">
        <f t="shared" si="254"/>
        <v>0</v>
      </c>
      <c r="Q2661" s="12">
        <f t="shared" si="253"/>
        <v>14</v>
      </c>
      <c r="R2661" s="12">
        <f t="shared" si="248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55"/>
        <v>182</v>
      </c>
      <c r="F2662" s="4">
        <f t="shared" ref="F2662:F2725" si="256">E2662-SUMIFS(E:E,A:A,A2662-1,B:B,B2662)</f>
        <v>56</v>
      </c>
      <c r="G2662" s="4">
        <f t="shared" si="250"/>
        <v>6</v>
      </c>
      <c r="H2662" s="4">
        <f t="shared" si="252"/>
        <v>1</v>
      </c>
      <c r="I2662" s="5">
        <f t="shared" si="251"/>
        <v>0.2</v>
      </c>
      <c r="M2662" s="3">
        <v>1</v>
      </c>
      <c r="N2662" s="11">
        <f t="shared" ref="N2662:N2725" si="257">M2662-SUMIFS(M:M,B:B,B2662,A:A,A2662-1)</f>
        <v>0</v>
      </c>
      <c r="O2662" s="3">
        <v>0</v>
      </c>
      <c r="P2662" s="11">
        <f t="shared" si="254"/>
        <v>0</v>
      </c>
      <c r="Q2662" s="12">
        <f t="shared" si="253"/>
        <v>5</v>
      </c>
      <c r="R2662" s="12">
        <f t="shared" ref="R2662:R2725" si="258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55"/>
        <v>1054</v>
      </c>
      <c r="F2663" s="4">
        <f t="shared" si="256"/>
        <v>41</v>
      </c>
      <c r="G2663" s="4">
        <f t="shared" si="250"/>
        <v>58</v>
      </c>
      <c r="H2663" s="4">
        <f t="shared" si="252"/>
        <v>1</v>
      </c>
      <c r="I2663" s="5">
        <f t="shared" si="251"/>
        <v>1.7543859649122806E-2</v>
      </c>
      <c r="M2663" s="3">
        <v>24</v>
      </c>
      <c r="N2663" s="11">
        <f t="shared" si="257"/>
        <v>1</v>
      </c>
      <c r="O2663" s="3">
        <v>0</v>
      </c>
      <c r="P2663" s="11">
        <f t="shared" si="254"/>
        <v>0</v>
      </c>
      <c r="Q2663" s="12">
        <f t="shared" si="253"/>
        <v>34</v>
      </c>
      <c r="R2663" s="12">
        <f t="shared" si="258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55"/>
        <v>11048</v>
      </c>
      <c r="F2664" s="4">
        <f t="shared" si="256"/>
        <v>228</v>
      </c>
      <c r="G2664" s="4">
        <f t="shared" si="250"/>
        <v>1675</v>
      </c>
      <c r="H2664" s="4">
        <f t="shared" si="252"/>
        <v>37</v>
      </c>
      <c r="I2664" s="5">
        <f t="shared" si="251"/>
        <v>2.2588522588522588E-2</v>
      </c>
      <c r="M2664" s="3">
        <v>843</v>
      </c>
      <c r="N2664" s="11">
        <f t="shared" si="257"/>
        <v>52</v>
      </c>
      <c r="O2664" s="3">
        <v>19</v>
      </c>
      <c r="P2664" s="11">
        <f t="shared" si="254"/>
        <v>0</v>
      </c>
      <c r="Q2664" s="12">
        <f t="shared" si="253"/>
        <v>813</v>
      </c>
      <c r="R2664" s="12">
        <f t="shared" si="258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55"/>
        <v>104</v>
      </c>
      <c r="F2665" s="4">
        <f t="shared" si="256"/>
        <v>6</v>
      </c>
      <c r="G2665" s="4">
        <f t="shared" si="250"/>
        <v>4</v>
      </c>
      <c r="H2665" s="4">
        <f t="shared" si="252"/>
        <v>0</v>
      </c>
      <c r="I2665" s="5">
        <f t="shared" si="251"/>
        <v>0</v>
      </c>
      <c r="M2665" s="3">
        <v>1</v>
      </c>
      <c r="N2665" s="11">
        <f t="shared" si="257"/>
        <v>0</v>
      </c>
      <c r="O2665" s="3">
        <v>0</v>
      </c>
      <c r="P2665" s="11">
        <f t="shared" si="254"/>
        <v>0</v>
      </c>
      <c r="Q2665" s="12">
        <f t="shared" si="253"/>
        <v>3</v>
      </c>
      <c r="R2665" s="12">
        <f t="shared" si="258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55"/>
        <v>350</v>
      </c>
      <c r="F2666" s="4">
        <f t="shared" si="256"/>
        <v>6</v>
      </c>
      <c r="G2666" s="4">
        <f t="shared" si="250"/>
        <v>12</v>
      </c>
      <c r="H2666" s="4">
        <f t="shared" si="252"/>
        <v>2</v>
      </c>
      <c r="I2666" s="5">
        <f t="shared" si="251"/>
        <v>0.2</v>
      </c>
      <c r="M2666" s="3">
        <v>7</v>
      </c>
      <c r="N2666" s="11">
        <f t="shared" si="257"/>
        <v>0</v>
      </c>
      <c r="O2666" s="3">
        <v>0</v>
      </c>
      <c r="P2666" s="11">
        <f t="shared" si="254"/>
        <v>0</v>
      </c>
      <c r="Q2666" s="12">
        <f t="shared" si="253"/>
        <v>5</v>
      </c>
      <c r="R2666" s="12">
        <f t="shared" si="258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55"/>
        <v>554</v>
      </c>
      <c r="F2667" s="4">
        <f t="shared" si="256"/>
        <v>111</v>
      </c>
      <c r="G2667" s="4">
        <f t="shared" si="250"/>
        <v>46</v>
      </c>
      <c r="H2667" s="4">
        <f t="shared" si="252"/>
        <v>1</v>
      </c>
      <c r="I2667" s="5">
        <f t="shared" si="251"/>
        <v>2.2222222222222223E-2</v>
      </c>
      <c r="M2667" s="3">
        <v>27</v>
      </c>
      <c r="N2667" s="11">
        <f t="shared" si="257"/>
        <v>2</v>
      </c>
      <c r="O2667" s="3">
        <v>0</v>
      </c>
      <c r="P2667" s="11">
        <f t="shared" si="254"/>
        <v>0</v>
      </c>
      <c r="Q2667" s="12">
        <f t="shared" si="253"/>
        <v>19</v>
      </c>
      <c r="R2667" s="12">
        <f t="shared" si="258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55"/>
        <v>428</v>
      </c>
      <c r="F2668" s="4">
        <f t="shared" si="256"/>
        <v>5</v>
      </c>
      <c r="G2668" s="4">
        <f t="shared" si="250"/>
        <v>28</v>
      </c>
      <c r="H2668" s="4">
        <f t="shared" si="252"/>
        <v>0</v>
      </c>
      <c r="I2668" s="5">
        <f t="shared" si="251"/>
        <v>0</v>
      </c>
      <c r="M2668" s="3">
        <v>10</v>
      </c>
      <c r="N2668" s="11">
        <f t="shared" si="257"/>
        <v>2</v>
      </c>
      <c r="O2668" s="3">
        <v>0</v>
      </c>
      <c r="P2668" s="11">
        <f t="shared" si="254"/>
        <v>0</v>
      </c>
      <c r="Q2668" s="12">
        <f t="shared" si="253"/>
        <v>18</v>
      </c>
      <c r="R2668" s="12">
        <f t="shared" si="258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55"/>
        <v>576</v>
      </c>
      <c r="F2669" s="4">
        <f t="shared" si="256"/>
        <v>13</v>
      </c>
      <c r="G2669" s="4">
        <f t="shared" si="250"/>
        <v>46</v>
      </c>
      <c r="H2669" s="4">
        <f t="shared" si="252"/>
        <v>1</v>
      </c>
      <c r="I2669" s="5">
        <f t="shared" si="251"/>
        <v>2.2222222222222223E-2</v>
      </c>
      <c r="M2669" s="3">
        <v>23</v>
      </c>
      <c r="N2669" s="11">
        <f t="shared" si="257"/>
        <v>1</v>
      </c>
      <c r="O2669" s="3">
        <v>1</v>
      </c>
      <c r="P2669" s="11">
        <f t="shared" si="254"/>
        <v>0</v>
      </c>
      <c r="Q2669" s="12">
        <f t="shared" si="253"/>
        <v>22</v>
      </c>
      <c r="R2669" s="12">
        <f t="shared" si="258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55"/>
        <v>162</v>
      </c>
      <c r="F2670" s="4">
        <f t="shared" si="256"/>
        <v>6</v>
      </c>
      <c r="G2670" s="4">
        <f t="shared" si="250"/>
        <v>4</v>
      </c>
      <c r="H2670" s="4">
        <f t="shared" si="252"/>
        <v>0</v>
      </c>
      <c r="I2670" s="5">
        <f t="shared" si="251"/>
        <v>0</v>
      </c>
      <c r="M2670" s="3">
        <v>1</v>
      </c>
      <c r="N2670" s="11">
        <f t="shared" si="257"/>
        <v>0</v>
      </c>
      <c r="O2670" s="3">
        <v>0</v>
      </c>
      <c r="P2670" s="11">
        <f t="shared" si="254"/>
        <v>0</v>
      </c>
      <c r="Q2670" s="12">
        <f t="shared" si="253"/>
        <v>3</v>
      </c>
      <c r="R2670" s="12">
        <f t="shared" si="258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55"/>
        <v>429</v>
      </c>
      <c r="F2671" s="4">
        <f t="shared" si="256"/>
        <v>32</v>
      </c>
      <c r="G2671" s="4">
        <f t="shared" si="250"/>
        <v>27</v>
      </c>
      <c r="H2671" s="4">
        <f t="shared" si="252"/>
        <v>1</v>
      </c>
      <c r="I2671" s="5">
        <f t="shared" si="251"/>
        <v>3.8461538461538464E-2</v>
      </c>
      <c r="M2671" s="3">
        <v>22</v>
      </c>
      <c r="N2671" s="11">
        <f t="shared" si="257"/>
        <v>1</v>
      </c>
      <c r="O2671" s="3">
        <v>1</v>
      </c>
      <c r="P2671" s="11">
        <f t="shared" si="254"/>
        <v>0</v>
      </c>
      <c r="Q2671" s="12">
        <f t="shared" si="253"/>
        <v>4</v>
      </c>
      <c r="R2671" s="12">
        <f t="shared" si="258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55"/>
        <v>552</v>
      </c>
      <c r="F2672" s="4">
        <f t="shared" si="256"/>
        <v>12</v>
      </c>
      <c r="G2672" s="4">
        <f t="shared" si="250"/>
        <v>31</v>
      </c>
      <c r="H2672" s="4">
        <f t="shared" si="252"/>
        <v>0</v>
      </c>
      <c r="I2672" s="5">
        <f t="shared" si="251"/>
        <v>0</v>
      </c>
      <c r="M2672" s="3">
        <v>15</v>
      </c>
      <c r="N2672" s="11">
        <f t="shared" si="257"/>
        <v>2</v>
      </c>
      <c r="O2672" s="3">
        <v>0</v>
      </c>
      <c r="P2672" s="11">
        <f t="shared" si="254"/>
        <v>0</v>
      </c>
      <c r="Q2672" s="12">
        <f t="shared" si="253"/>
        <v>16</v>
      </c>
      <c r="R2672" s="12">
        <f t="shared" si="258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55"/>
        <v>231</v>
      </c>
      <c r="F2673" s="4">
        <f t="shared" si="256"/>
        <v>20</v>
      </c>
      <c r="G2673" s="4">
        <f t="shared" si="250"/>
        <v>5</v>
      </c>
      <c r="H2673" s="4">
        <f t="shared" si="252"/>
        <v>0</v>
      </c>
      <c r="I2673" s="5">
        <f t="shared" si="251"/>
        <v>0</v>
      </c>
      <c r="M2673" s="3">
        <v>3</v>
      </c>
      <c r="N2673" s="11">
        <f t="shared" si="257"/>
        <v>0</v>
      </c>
      <c r="O2673" s="3">
        <v>0</v>
      </c>
      <c r="P2673" s="11">
        <f t="shared" si="254"/>
        <v>0</v>
      </c>
      <c r="Q2673" s="12">
        <f t="shared" si="253"/>
        <v>2</v>
      </c>
      <c r="R2673" s="12">
        <f t="shared" si="258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55"/>
        <v>125</v>
      </c>
      <c r="F2674" s="4">
        <f t="shared" si="256"/>
        <v>11</v>
      </c>
      <c r="G2674" s="4">
        <f t="shared" si="250"/>
        <v>4</v>
      </c>
      <c r="H2674" s="4">
        <f t="shared" si="252"/>
        <v>0</v>
      </c>
      <c r="I2674" s="5">
        <f t="shared" si="251"/>
        <v>0</v>
      </c>
      <c r="M2674" s="3">
        <v>4</v>
      </c>
      <c r="N2674" s="11">
        <f t="shared" si="257"/>
        <v>0</v>
      </c>
      <c r="O2674" s="3">
        <v>0</v>
      </c>
      <c r="P2674" s="11">
        <f t="shared" si="254"/>
        <v>0</v>
      </c>
      <c r="Q2674" s="12">
        <f t="shared" si="253"/>
        <v>0</v>
      </c>
      <c r="R2674" s="12">
        <f t="shared" si="258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55"/>
        <v>384</v>
      </c>
      <c r="F2675" s="4">
        <f t="shared" si="256"/>
        <v>13</v>
      </c>
      <c r="G2675" s="4">
        <f t="shared" si="250"/>
        <v>35</v>
      </c>
      <c r="H2675" s="4">
        <f t="shared" si="252"/>
        <v>5</v>
      </c>
      <c r="I2675" s="5">
        <f t="shared" si="251"/>
        <v>0.16666666666666666</v>
      </c>
      <c r="M2675" s="3">
        <v>23</v>
      </c>
      <c r="N2675" s="11">
        <f t="shared" si="257"/>
        <v>1</v>
      </c>
      <c r="O2675" s="3">
        <v>2</v>
      </c>
      <c r="P2675" s="11">
        <f t="shared" si="254"/>
        <v>0</v>
      </c>
      <c r="Q2675" s="12">
        <f t="shared" si="253"/>
        <v>10</v>
      </c>
      <c r="R2675" s="12">
        <f t="shared" si="258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55"/>
        <v>239</v>
      </c>
      <c r="F2676" s="4">
        <f t="shared" si="256"/>
        <v>4</v>
      </c>
      <c r="G2676" s="4">
        <f t="shared" si="250"/>
        <v>25</v>
      </c>
      <c r="H2676" s="4">
        <f t="shared" si="252"/>
        <v>0</v>
      </c>
      <c r="I2676" s="5">
        <f t="shared" si="251"/>
        <v>0</v>
      </c>
      <c r="M2676" s="3">
        <v>20</v>
      </c>
      <c r="N2676" s="11">
        <f t="shared" si="257"/>
        <v>1</v>
      </c>
      <c r="O2676" s="3">
        <v>1</v>
      </c>
      <c r="P2676" s="11">
        <f t="shared" si="254"/>
        <v>0</v>
      </c>
      <c r="Q2676" s="12">
        <f t="shared" si="253"/>
        <v>4</v>
      </c>
      <c r="R2676" s="12">
        <f t="shared" si="258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55"/>
        <v>317</v>
      </c>
      <c r="F2677" s="4">
        <f t="shared" si="256"/>
        <v>7</v>
      </c>
      <c r="G2677" s="4">
        <f t="shared" si="250"/>
        <v>8</v>
      </c>
      <c r="H2677" s="4">
        <f t="shared" si="252"/>
        <v>0</v>
      </c>
      <c r="I2677" s="5">
        <f t="shared" si="251"/>
        <v>0</v>
      </c>
      <c r="M2677" s="3">
        <v>5</v>
      </c>
      <c r="N2677" s="11">
        <f t="shared" si="257"/>
        <v>0</v>
      </c>
      <c r="O2677" s="3">
        <v>1</v>
      </c>
      <c r="P2677" s="11">
        <f t="shared" si="254"/>
        <v>0</v>
      </c>
      <c r="Q2677" s="12">
        <f t="shared" si="253"/>
        <v>2</v>
      </c>
      <c r="R2677" s="12">
        <f t="shared" si="258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55"/>
        <v>1668</v>
      </c>
      <c r="F2678" s="4">
        <f t="shared" si="256"/>
        <v>28</v>
      </c>
      <c r="G2678" s="4">
        <f t="shared" si="250"/>
        <v>118</v>
      </c>
      <c r="H2678" s="4">
        <f t="shared" si="252"/>
        <v>2</v>
      </c>
      <c r="I2678" s="5">
        <f t="shared" si="251"/>
        <v>1.7241379310344827E-2</v>
      </c>
      <c r="M2678" s="3">
        <v>66</v>
      </c>
      <c r="N2678" s="11">
        <f t="shared" si="257"/>
        <v>8</v>
      </c>
      <c r="O2678" s="3">
        <v>12</v>
      </c>
      <c r="P2678" s="11">
        <f t="shared" si="254"/>
        <v>0</v>
      </c>
      <c r="Q2678" s="12">
        <f t="shared" si="253"/>
        <v>40</v>
      </c>
      <c r="R2678" s="12">
        <f t="shared" si="258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55"/>
        <v>22</v>
      </c>
      <c r="F2679" s="4">
        <f t="shared" si="256"/>
        <v>1</v>
      </c>
      <c r="G2679" s="4">
        <f t="shared" si="250"/>
        <v>0</v>
      </c>
      <c r="H2679" s="4">
        <f t="shared" si="252"/>
        <v>0</v>
      </c>
      <c r="I2679" s="5">
        <f t="shared" si="251"/>
        <v>0</v>
      </c>
      <c r="M2679" s="3">
        <v>0</v>
      </c>
      <c r="N2679" s="11">
        <f t="shared" si="257"/>
        <v>0</v>
      </c>
      <c r="O2679" s="3">
        <v>0</v>
      </c>
      <c r="P2679" s="11">
        <f t="shared" si="254"/>
        <v>0</v>
      </c>
      <c r="Q2679" s="12">
        <f t="shared" si="253"/>
        <v>0</v>
      </c>
      <c r="R2679" s="12">
        <f t="shared" si="258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55"/>
        <v>219</v>
      </c>
      <c r="F2680" s="4">
        <f t="shared" si="256"/>
        <v>9</v>
      </c>
      <c r="G2680" s="4">
        <f t="shared" si="250"/>
        <v>7</v>
      </c>
      <c r="H2680" s="4">
        <f t="shared" si="252"/>
        <v>0</v>
      </c>
      <c r="I2680" s="5">
        <f t="shared" si="251"/>
        <v>0</v>
      </c>
      <c r="M2680" s="3">
        <v>6</v>
      </c>
      <c r="N2680" s="11">
        <f t="shared" si="257"/>
        <v>2</v>
      </c>
      <c r="O2680" s="3">
        <v>0</v>
      </c>
      <c r="P2680" s="11">
        <f t="shared" si="254"/>
        <v>0</v>
      </c>
      <c r="Q2680" s="12">
        <f t="shared" si="253"/>
        <v>1</v>
      </c>
      <c r="R2680" s="12">
        <f t="shared" si="258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55"/>
        <v>571</v>
      </c>
      <c r="F2681" s="4">
        <f t="shared" si="256"/>
        <v>64</v>
      </c>
      <c r="G2681" s="4">
        <f t="shared" si="250"/>
        <v>4</v>
      </c>
      <c r="H2681" s="4">
        <f t="shared" si="252"/>
        <v>0</v>
      </c>
      <c r="I2681" s="5">
        <f t="shared" si="251"/>
        <v>0</v>
      </c>
      <c r="M2681" s="3">
        <v>3</v>
      </c>
      <c r="N2681" s="11">
        <f t="shared" si="257"/>
        <v>0</v>
      </c>
      <c r="O2681" s="3">
        <v>0</v>
      </c>
      <c r="P2681" s="11">
        <f t="shared" si="254"/>
        <v>0</v>
      </c>
      <c r="Q2681" s="12">
        <f t="shared" si="253"/>
        <v>1</v>
      </c>
      <c r="R2681" s="12">
        <f t="shared" si="258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55"/>
        <v>325</v>
      </c>
      <c r="F2682" s="4">
        <f t="shared" si="256"/>
        <v>27</v>
      </c>
      <c r="G2682" s="4">
        <f t="shared" ref="G2682:G2745" si="259">C2682</f>
        <v>27</v>
      </c>
      <c r="H2682" s="4">
        <f t="shared" si="252"/>
        <v>0</v>
      </c>
      <c r="I2682" s="5">
        <f t="shared" si="251"/>
        <v>0</v>
      </c>
      <c r="M2682" s="3">
        <v>23</v>
      </c>
      <c r="N2682" s="11">
        <f t="shared" si="257"/>
        <v>0</v>
      </c>
      <c r="O2682" s="3">
        <v>2</v>
      </c>
      <c r="P2682" s="11">
        <f t="shared" si="254"/>
        <v>0</v>
      </c>
      <c r="Q2682" s="12">
        <f t="shared" si="253"/>
        <v>2</v>
      </c>
      <c r="R2682" s="12">
        <f t="shared" si="258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55"/>
        <v>193</v>
      </c>
      <c r="F2683" s="4">
        <f t="shared" si="256"/>
        <v>10</v>
      </c>
      <c r="G2683" s="4">
        <f t="shared" si="259"/>
        <v>13</v>
      </c>
      <c r="H2683" s="4">
        <f t="shared" si="252"/>
        <v>0</v>
      </c>
      <c r="I2683" s="5">
        <f t="shared" si="251"/>
        <v>0</v>
      </c>
      <c r="M2683" s="3">
        <v>5</v>
      </c>
      <c r="N2683" s="11">
        <f t="shared" si="257"/>
        <v>0</v>
      </c>
      <c r="O2683" s="3">
        <v>1</v>
      </c>
      <c r="P2683" s="11">
        <f t="shared" si="254"/>
        <v>0</v>
      </c>
      <c r="Q2683" s="12">
        <f t="shared" si="253"/>
        <v>7</v>
      </c>
      <c r="R2683" s="12">
        <f t="shared" si="258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55"/>
        <v>243</v>
      </c>
      <c r="F2684" s="4">
        <f t="shared" si="256"/>
        <v>4</v>
      </c>
      <c r="G2684" s="4">
        <f t="shared" si="259"/>
        <v>4</v>
      </c>
      <c r="H2684" s="4">
        <f t="shared" si="252"/>
        <v>0</v>
      </c>
      <c r="I2684" s="5">
        <f t="shared" si="251"/>
        <v>0</v>
      </c>
      <c r="M2684" s="3">
        <v>1</v>
      </c>
      <c r="N2684" s="11">
        <f t="shared" si="257"/>
        <v>0</v>
      </c>
      <c r="O2684" s="3">
        <v>0</v>
      </c>
      <c r="P2684" s="11">
        <f t="shared" si="254"/>
        <v>0</v>
      </c>
      <c r="Q2684" s="12">
        <f t="shared" si="253"/>
        <v>3</v>
      </c>
      <c r="R2684" s="12">
        <f t="shared" si="258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55"/>
        <v>264</v>
      </c>
      <c r="F2685" s="4">
        <f t="shared" si="256"/>
        <v>35</v>
      </c>
      <c r="G2685" s="4">
        <f t="shared" si="259"/>
        <v>9</v>
      </c>
      <c r="H2685" s="4">
        <f t="shared" si="252"/>
        <v>0</v>
      </c>
      <c r="I2685" s="5">
        <f t="shared" si="251"/>
        <v>0</v>
      </c>
      <c r="M2685" s="3">
        <v>5</v>
      </c>
      <c r="N2685" s="11">
        <f t="shared" si="257"/>
        <v>2</v>
      </c>
      <c r="O2685" s="3">
        <v>0</v>
      </c>
      <c r="P2685" s="11">
        <f t="shared" si="254"/>
        <v>0</v>
      </c>
      <c r="Q2685" s="12">
        <f t="shared" si="253"/>
        <v>4</v>
      </c>
      <c r="R2685" s="12">
        <f t="shared" si="258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55"/>
        <v>171</v>
      </c>
      <c r="F2686" s="4">
        <f t="shared" si="256"/>
        <v>30</v>
      </c>
      <c r="G2686" s="4">
        <f t="shared" si="259"/>
        <v>2</v>
      </c>
      <c r="H2686" s="4">
        <f t="shared" si="252"/>
        <v>0</v>
      </c>
      <c r="I2686" s="5">
        <f t="shared" si="251"/>
        <v>0</v>
      </c>
      <c r="M2686" s="3">
        <v>1</v>
      </c>
      <c r="N2686" s="11">
        <f t="shared" si="257"/>
        <v>0</v>
      </c>
      <c r="O2686" s="3">
        <v>0</v>
      </c>
      <c r="P2686" s="11">
        <f t="shared" si="254"/>
        <v>0</v>
      </c>
      <c r="Q2686" s="12">
        <f t="shared" si="253"/>
        <v>1</v>
      </c>
      <c r="R2686" s="12">
        <f t="shared" si="258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55"/>
        <v>137</v>
      </c>
      <c r="F2687" s="4">
        <f t="shared" si="256"/>
        <v>3</v>
      </c>
      <c r="G2687" s="4">
        <f t="shared" si="259"/>
        <v>4</v>
      </c>
      <c r="H2687" s="4">
        <f t="shared" si="252"/>
        <v>0</v>
      </c>
      <c r="I2687" s="5">
        <f t="shared" si="251"/>
        <v>0</v>
      </c>
      <c r="M2687" s="3">
        <v>4</v>
      </c>
      <c r="N2687" s="11">
        <f t="shared" si="257"/>
        <v>0</v>
      </c>
      <c r="O2687" s="3">
        <v>0</v>
      </c>
      <c r="P2687" s="11">
        <f t="shared" si="254"/>
        <v>0</v>
      </c>
      <c r="Q2687" s="12">
        <f t="shared" si="253"/>
        <v>0</v>
      </c>
      <c r="R2687" s="12">
        <f t="shared" si="258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55"/>
        <v>165</v>
      </c>
      <c r="F2688" s="4">
        <f t="shared" si="256"/>
        <v>21</v>
      </c>
      <c r="G2688" s="4">
        <f t="shared" si="259"/>
        <v>6</v>
      </c>
      <c r="H2688" s="4">
        <f t="shared" si="252"/>
        <v>-1</v>
      </c>
      <c r="I2688" s="5">
        <f t="shared" si="251"/>
        <v>-0.14285714285714285</v>
      </c>
      <c r="M2688" s="3">
        <v>4</v>
      </c>
      <c r="N2688" s="11">
        <f t="shared" si="257"/>
        <v>1</v>
      </c>
      <c r="O2688" s="3">
        <v>0</v>
      </c>
      <c r="P2688" s="11">
        <f t="shared" si="254"/>
        <v>0</v>
      </c>
      <c r="Q2688" s="12">
        <f t="shared" si="253"/>
        <v>2</v>
      </c>
      <c r="R2688" s="12">
        <f t="shared" si="258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55"/>
        <v>173</v>
      </c>
      <c r="F2689" s="4">
        <f t="shared" si="256"/>
        <v>5</v>
      </c>
      <c r="G2689" s="4">
        <f t="shared" si="259"/>
        <v>6</v>
      </c>
      <c r="H2689" s="4">
        <f t="shared" si="252"/>
        <v>0</v>
      </c>
      <c r="I2689" s="5">
        <f t="shared" si="251"/>
        <v>0</v>
      </c>
      <c r="M2689" s="3">
        <v>4</v>
      </c>
      <c r="N2689" s="11">
        <f t="shared" si="257"/>
        <v>2</v>
      </c>
      <c r="O2689" s="3">
        <v>0</v>
      </c>
      <c r="P2689" s="11">
        <f t="shared" si="254"/>
        <v>0</v>
      </c>
      <c r="Q2689" s="12">
        <f t="shared" si="253"/>
        <v>2</v>
      </c>
      <c r="R2689" s="12">
        <f t="shared" si="258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55"/>
        <v>296</v>
      </c>
      <c r="F2690" s="4">
        <f t="shared" si="256"/>
        <v>19</v>
      </c>
      <c r="G2690" s="4">
        <f t="shared" si="259"/>
        <v>16</v>
      </c>
      <c r="H2690" s="4">
        <f t="shared" si="252"/>
        <v>1</v>
      </c>
      <c r="I2690" s="5">
        <f t="shared" si="251"/>
        <v>6.6666666666666666E-2</v>
      </c>
      <c r="M2690" s="3">
        <v>13</v>
      </c>
      <c r="N2690" s="11">
        <f t="shared" si="257"/>
        <v>0</v>
      </c>
      <c r="O2690" s="3">
        <v>0</v>
      </c>
      <c r="P2690" s="11">
        <f t="shared" si="254"/>
        <v>0</v>
      </c>
      <c r="Q2690" s="12">
        <f t="shared" si="253"/>
        <v>3</v>
      </c>
      <c r="R2690" s="12">
        <f t="shared" si="258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55"/>
        <v>41</v>
      </c>
      <c r="F2691" s="4">
        <f t="shared" si="256"/>
        <v>3</v>
      </c>
      <c r="G2691" s="4">
        <f t="shared" si="259"/>
        <v>2</v>
      </c>
      <c r="H2691" s="4">
        <f t="shared" si="252"/>
        <v>0</v>
      </c>
      <c r="I2691" s="5">
        <f t="shared" ref="I2691:I2754" si="260">IFERROR((G2691-SUMIFS(G:G,A:A,A2691-1,B:B,B2691))/SUMIFS(G:G,A:A,A2691-1,B:B,B2691),0)</f>
        <v>0</v>
      </c>
      <c r="M2691" s="3">
        <v>2</v>
      </c>
      <c r="N2691" s="11">
        <f t="shared" si="257"/>
        <v>0</v>
      </c>
      <c r="O2691" s="3">
        <v>0</v>
      </c>
      <c r="P2691" s="11">
        <f t="shared" si="254"/>
        <v>0</v>
      </c>
      <c r="Q2691" s="12">
        <f t="shared" si="253"/>
        <v>0</v>
      </c>
      <c r="R2691" s="12">
        <f t="shared" si="258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55"/>
        <v>3340</v>
      </c>
      <c r="F2692" s="4">
        <f t="shared" si="256"/>
        <v>38</v>
      </c>
      <c r="G2692" s="4">
        <f t="shared" si="259"/>
        <v>193</v>
      </c>
      <c r="H2692" s="4">
        <f t="shared" si="252"/>
        <v>-1</v>
      </c>
      <c r="I2692" s="5">
        <f t="shared" si="260"/>
        <v>-5.1546391752577319E-3</v>
      </c>
      <c r="M2692" s="3">
        <v>147</v>
      </c>
      <c r="N2692" s="11">
        <f t="shared" si="257"/>
        <v>9</v>
      </c>
      <c r="O2692" s="3">
        <v>4</v>
      </c>
      <c r="P2692" s="11">
        <f t="shared" si="254"/>
        <v>0</v>
      </c>
      <c r="Q2692" s="12">
        <f t="shared" si="253"/>
        <v>42</v>
      </c>
      <c r="R2692" s="12">
        <f t="shared" si="258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55"/>
        <v>567</v>
      </c>
      <c r="F2693" s="4">
        <f t="shared" si="256"/>
        <v>9</v>
      </c>
      <c r="G2693" s="4">
        <f t="shared" si="259"/>
        <v>4</v>
      </c>
      <c r="H2693" s="4">
        <f t="shared" ref="H2693:H2756" si="261">G2693-SUMIFS(G:G,A:A,A2693-1,B:B,B2693)</f>
        <v>0</v>
      </c>
      <c r="I2693" s="5">
        <f t="shared" si="260"/>
        <v>0</v>
      </c>
      <c r="M2693" s="3">
        <v>0</v>
      </c>
      <c r="N2693" s="11">
        <f t="shared" si="257"/>
        <v>0</v>
      </c>
      <c r="O2693" s="3">
        <v>0</v>
      </c>
      <c r="P2693" s="11">
        <f t="shared" si="254"/>
        <v>0</v>
      </c>
      <c r="Q2693" s="12">
        <f t="shared" si="253"/>
        <v>4</v>
      </c>
      <c r="R2693" s="12">
        <f t="shared" si="258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55"/>
        <v>201</v>
      </c>
      <c r="F2694" s="4">
        <f t="shared" si="256"/>
        <v>8</v>
      </c>
      <c r="G2694" s="4">
        <f t="shared" si="259"/>
        <v>16</v>
      </c>
      <c r="H2694" s="4">
        <f t="shared" si="261"/>
        <v>1</v>
      </c>
      <c r="I2694" s="5">
        <f t="shared" si="260"/>
        <v>6.6666666666666666E-2</v>
      </c>
      <c r="M2694" s="3">
        <v>2</v>
      </c>
      <c r="N2694" s="11">
        <f t="shared" si="257"/>
        <v>0</v>
      </c>
      <c r="O2694" s="3">
        <v>0</v>
      </c>
      <c r="P2694" s="11">
        <f t="shared" si="254"/>
        <v>0</v>
      </c>
      <c r="Q2694" s="12">
        <f t="shared" si="253"/>
        <v>14</v>
      </c>
      <c r="R2694" s="12">
        <f t="shared" si="258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55"/>
        <v>402</v>
      </c>
      <c r="F2695" s="4">
        <f t="shared" si="256"/>
        <v>19</v>
      </c>
      <c r="G2695" s="4">
        <f t="shared" si="259"/>
        <v>15</v>
      </c>
      <c r="H2695" s="4">
        <f t="shared" si="261"/>
        <v>0</v>
      </c>
      <c r="I2695" s="5">
        <f t="shared" si="260"/>
        <v>0</v>
      </c>
      <c r="M2695" s="3">
        <v>13</v>
      </c>
      <c r="N2695" s="11">
        <f t="shared" si="257"/>
        <v>0</v>
      </c>
      <c r="O2695" s="3">
        <v>0</v>
      </c>
      <c r="P2695" s="11">
        <f t="shared" si="254"/>
        <v>0</v>
      </c>
      <c r="Q2695" s="12">
        <f t="shared" si="253"/>
        <v>2</v>
      </c>
      <c r="R2695" s="12">
        <f t="shared" si="258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55"/>
        <v>53</v>
      </c>
      <c r="F2696" s="4">
        <f t="shared" si="256"/>
        <v>6</v>
      </c>
      <c r="G2696" s="4">
        <f t="shared" si="259"/>
        <v>2</v>
      </c>
      <c r="H2696" s="4">
        <f t="shared" si="261"/>
        <v>0</v>
      </c>
      <c r="I2696" s="5">
        <f t="shared" si="260"/>
        <v>0</v>
      </c>
      <c r="M2696" s="3">
        <v>2</v>
      </c>
      <c r="N2696" s="11">
        <f t="shared" si="257"/>
        <v>0</v>
      </c>
      <c r="O2696" s="3">
        <v>0</v>
      </c>
      <c r="P2696" s="11">
        <f t="shared" si="254"/>
        <v>0</v>
      </c>
      <c r="Q2696" s="12">
        <f t="shared" si="253"/>
        <v>0</v>
      </c>
      <c r="R2696" s="12">
        <f t="shared" si="258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55"/>
        <v>195</v>
      </c>
      <c r="F2697" s="4">
        <f t="shared" si="256"/>
        <v>31</v>
      </c>
      <c r="G2697" s="4">
        <f t="shared" si="259"/>
        <v>10</v>
      </c>
      <c r="H2697" s="4">
        <f t="shared" si="261"/>
        <v>0</v>
      </c>
      <c r="I2697" s="5">
        <f t="shared" si="260"/>
        <v>0</v>
      </c>
      <c r="M2697" s="3">
        <v>5</v>
      </c>
      <c r="N2697" s="11">
        <f t="shared" si="257"/>
        <v>0</v>
      </c>
      <c r="O2697" s="3">
        <v>0</v>
      </c>
      <c r="P2697" s="11">
        <f t="shared" si="254"/>
        <v>0</v>
      </c>
      <c r="Q2697" s="12">
        <f t="shared" si="253"/>
        <v>5</v>
      </c>
      <c r="R2697" s="12">
        <f t="shared" si="258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55"/>
        <v>351</v>
      </c>
      <c r="F2698" s="4">
        <f t="shared" si="256"/>
        <v>11</v>
      </c>
      <c r="G2698" s="4">
        <f t="shared" si="259"/>
        <v>23</v>
      </c>
      <c r="H2698" s="4">
        <f t="shared" si="261"/>
        <v>1</v>
      </c>
      <c r="I2698" s="5">
        <f t="shared" si="260"/>
        <v>4.5454545454545456E-2</v>
      </c>
      <c r="M2698" s="3">
        <v>17</v>
      </c>
      <c r="N2698" s="11">
        <f t="shared" si="257"/>
        <v>0</v>
      </c>
      <c r="O2698" s="3">
        <v>0</v>
      </c>
      <c r="P2698" s="11">
        <f t="shared" si="254"/>
        <v>0</v>
      </c>
      <c r="Q2698" s="12">
        <f t="shared" si="253"/>
        <v>6</v>
      </c>
      <c r="R2698" s="12">
        <f t="shared" si="258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55"/>
        <v>553</v>
      </c>
      <c r="F2699" s="4">
        <f t="shared" si="256"/>
        <v>29</v>
      </c>
      <c r="G2699" s="4">
        <f t="shared" si="259"/>
        <v>34</v>
      </c>
      <c r="H2699" s="4">
        <f t="shared" si="261"/>
        <v>1</v>
      </c>
      <c r="I2699" s="5">
        <f t="shared" si="260"/>
        <v>3.0303030303030304E-2</v>
      </c>
      <c r="M2699" s="3">
        <v>12</v>
      </c>
      <c r="N2699" s="11">
        <f t="shared" si="257"/>
        <v>0</v>
      </c>
      <c r="O2699" s="3">
        <v>3</v>
      </c>
      <c r="P2699" s="11">
        <f t="shared" si="254"/>
        <v>0</v>
      </c>
      <c r="Q2699" s="12">
        <f t="shared" si="253"/>
        <v>19</v>
      </c>
      <c r="R2699" s="12">
        <f t="shared" si="258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55"/>
        <v>1018</v>
      </c>
      <c r="F2700" s="4">
        <f t="shared" si="256"/>
        <v>30</v>
      </c>
      <c r="G2700" s="4">
        <f t="shared" si="259"/>
        <v>87</v>
      </c>
      <c r="H2700" s="4">
        <f t="shared" si="261"/>
        <v>1</v>
      </c>
      <c r="I2700" s="5">
        <f t="shared" si="260"/>
        <v>1.1627906976744186E-2</v>
      </c>
      <c r="M2700" s="3">
        <v>39</v>
      </c>
      <c r="N2700" s="11">
        <f t="shared" si="257"/>
        <v>2</v>
      </c>
      <c r="O2700" s="3">
        <v>1</v>
      </c>
      <c r="P2700" s="11">
        <f t="shared" si="254"/>
        <v>0</v>
      </c>
      <c r="Q2700" s="12">
        <f t="shared" si="253"/>
        <v>47</v>
      </c>
      <c r="R2700" s="12">
        <f t="shared" si="258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55"/>
        <v>210</v>
      </c>
      <c r="F2701" s="4">
        <f t="shared" si="256"/>
        <v>13</v>
      </c>
      <c r="G2701" s="4">
        <f t="shared" si="259"/>
        <v>28</v>
      </c>
      <c r="H2701" s="4">
        <f t="shared" si="261"/>
        <v>0</v>
      </c>
      <c r="I2701" s="5">
        <f t="shared" si="260"/>
        <v>0</v>
      </c>
      <c r="M2701" s="3">
        <v>21</v>
      </c>
      <c r="N2701" s="11">
        <f t="shared" si="257"/>
        <v>1</v>
      </c>
      <c r="O2701" s="3">
        <v>1</v>
      </c>
      <c r="P2701" s="11">
        <f t="shared" si="254"/>
        <v>0</v>
      </c>
      <c r="Q2701" s="12">
        <f t="shared" si="253"/>
        <v>6</v>
      </c>
      <c r="R2701" s="12">
        <f t="shared" si="258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55"/>
        <v>300</v>
      </c>
      <c r="F2702" s="4">
        <f t="shared" si="256"/>
        <v>37</v>
      </c>
      <c r="G2702" s="4">
        <f t="shared" si="259"/>
        <v>16</v>
      </c>
      <c r="H2702" s="4">
        <f t="shared" si="261"/>
        <v>0</v>
      </c>
      <c r="I2702" s="5">
        <f t="shared" si="260"/>
        <v>0</v>
      </c>
      <c r="M2702" s="3">
        <v>7</v>
      </c>
      <c r="N2702" s="11">
        <f t="shared" si="257"/>
        <v>0</v>
      </c>
      <c r="O2702" s="3">
        <v>1</v>
      </c>
      <c r="P2702" s="11">
        <f t="shared" si="254"/>
        <v>0</v>
      </c>
      <c r="Q2702" s="12">
        <f t="shared" si="253"/>
        <v>8</v>
      </c>
      <c r="R2702" s="12">
        <f t="shared" si="258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55"/>
        <v>855</v>
      </c>
      <c r="F2703" s="4">
        <f t="shared" si="256"/>
        <v>103</v>
      </c>
      <c r="G2703" s="4">
        <f t="shared" si="259"/>
        <v>34</v>
      </c>
      <c r="H2703" s="4">
        <f t="shared" si="261"/>
        <v>0</v>
      </c>
      <c r="I2703" s="5">
        <f t="shared" si="260"/>
        <v>0</v>
      </c>
      <c r="M2703" s="3">
        <v>30</v>
      </c>
      <c r="N2703" s="11">
        <f t="shared" si="257"/>
        <v>2</v>
      </c>
      <c r="O2703" s="3">
        <v>0</v>
      </c>
      <c r="P2703" s="11">
        <f t="shared" si="254"/>
        <v>0</v>
      </c>
      <c r="Q2703" s="12">
        <f t="shared" si="253"/>
        <v>4</v>
      </c>
      <c r="R2703" s="12">
        <f t="shared" si="258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55"/>
        <v>571</v>
      </c>
      <c r="F2704" s="4">
        <f t="shared" si="256"/>
        <v>55</v>
      </c>
      <c r="G2704" s="4">
        <f t="shared" si="259"/>
        <v>6</v>
      </c>
      <c r="H2704" s="4">
        <f t="shared" si="261"/>
        <v>0</v>
      </c>
      <c r="I2704" s="5">
        <f t="shared" si="260"/>
        <v>0</v>
      </c>
      <c r="M2704" s="3">
        <v>4</v>
      </c>
      <c r="N2704" s="11">
        <f t="shared" si="257"/>
        <v>0</v>
      </c>
      <c r="O2704" s="3">
        <v>0</v>
      </c>
      <c r="P2704" s="11">
        <f t="shared" si="254"/>
        <v>0</v>
      </c>
      <c r="Q2704" s="12">
        <f t="shared" si="253"/>
        <v>2</v>
      </c>
      <c r="R2704" s="12">
        <f t="shared" si="258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55"/>
        <v>188</v>
      </c>
      <c r="F2705" s="4">
        <f t="shared" si="256"/>
        <v>15</v>
      </c>
      <c r="G2705" s="4">
        <f t="shared" si="259"/>
        <v>9</v>
      </c>
      <c r="H2705" s="4">
        <f t="shared" si="261"/>
        <v>0</v>
      </c>
      <c r="I2705" s="5">
        <f t="shared" si="260"/>
        <v>0</v>
      </c>
      <c r="M2705" s="3">
        <v>6</v>
      </c>
      <c r="N2705" s="11">
        <f t="shared" si="257"/>
        <v>1</v>
      </c>
      <c r="O2705" s="3">
        <v>0</v>
      </c>
      <c r="P2705" s="11">
        <f t="shared" si="254"/>
        <v>0</v>
      </c>
      <c r="Q2705" s="12">
        <f t="shared" si="253"/>
        <v>3</v>
      </c>
      <c r="R2705" s="12">
        <f t="shared" si="258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55"/>
        <v>97</v>
      </c>
      <c r="F2706" s="4">
        <f t="shared" si="256"/>
        <v>5</v>
      </c>
      <c r="G2706" s="4">
        <f t="shared" si="259"/>
        <v>3</v>
      </c>
      <c r="H2706" s="4">
        <f t="shared" si="261"/>
        <v>0</v>
      </c>
      <c r="I2706" s="5">
        <f t="shared" si="260"/>
        <v>0</v>
      </c>
      <c r="M2706" s="3">
        <v>2</v>
      </c>
      <c r="N2706" s="11">
        <f t="shared" si="257"/>
        <v>0</v>
      </c>
      <c r="O2706" s="3">
        <v>0</v>
      </c>
      <c r="P2706" s="11">
        <f t="shared" si="254"/>
        <v>0</v>
      </c>
      <c r="Q2706" s="12">
        <f t="shared" si="253"/>
        <v>1</v>
      </c>
      <c r="R2706" s="12">
        <f t="shared" si="258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55"/>
        <v>284</v>
      </c>
      <c r="F2707" s="4">
        <f t="shared" si="256"/>
        <v>2</v>
      </c>
      <c r="G2707" s="4">
        <f t="shared" si="259"/>
        <v>11</v>
      </c>
      <c r="H2707" s="4">
        <f t="shared" si="261"/>
        <v>1</v>
      </c>
      <c r="I2707" s="5">
        <f t="shared" si="260"/>
        <v>0.1</v>
      </c>
      <c r="M2707" s="3">
        <v>7</v>
      </c>
      <c r="N2707" s="11">
        <f t="shared" si="257"/>
        <v>1</v>
      </c>
      <c r="O2707" s="3">
        <v>1</v>
      </c>
      <c r="P2707" s="11">
        <f t="shared" si="254"/>
        <v>0</v>
      </c>
      <c r="Q2707" s="12">
        <f t="shared" si="253"/>
        <v>3</v>
      </c>
      <c r="R2707" s="12">
        <f t="shared" si="258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55"/>
        <v>1832</v>
      </c>
      <c r="F2708" s="4">
        <f t="shared" si="256"/>
        <v>150</v>
      </c>
      <c r="G2708" s="4">
        <f t="shared" si="259"/>
        <v>122</v>
      </c>
      <c r="H2708" s="4">
        <f t="shared" si="261"/>
        <v>3</v>
      </c>
      <c r="I2708" s="5">
        <f t="shared" si="260"/>
        <v>2.5210084033613446E-2</v>
      </c>
      <c r="M2708" s="3">
        <v>55</v>
      </c>
      <c r="N2708" s="11">
        <f t="shared" si="257"/>
        <v>5</v>
      </c>
      <c r="O2708" s="3">
        <v>2</v>
      </c>
      <c r="P2708" s="11">
        <f t="shared" si="254"/>
        <v>0</v>
      </c>
      <c r="Q2708" s="12">
        <f t="shared" si="253"/>
        <v>65</v>
      </c>
      <c r="R2708" s="12">
        <f t="shared" si="258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55"/>
        <v>86</v>
      </c>
      <c r="F2709" s="4">
        <f t="shared" si="256"/>
        <v>9</v>
      </c>
      <c r="G2709" s="4">
        <f t="shared" si="259"/>
        <v>2</v>
      </c>
      <c r="H2709" s="4">
        <f t="shared" si="261"/>
        <v>0</v>
      </c>
      <c r="I2709" s="5">
        <f t="shared" si="260"/>
        <v>0</v>
      </c>
      <c r="M2709" s="3">
        <v>0</v>
      </c>
      <c r="N2709" s="11">
        <f t="shared" si="257"/>
        <v>0</v>
      </c>
      <c r="O2709" s="3">
        <v>0</v>
      </c>
      <c r="P2709" s="11">
        <f t="shared" si="254"/>
        <v>0</v>
      </c>
      <c r="Q2709" s="12">
        <f t="shared" si="253"/>
        <v>2</v>
      </c>
      <c r="R2709" s="12">
        <f t="shared" si="258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255"/>
        <v>131</v>
      </c>
      <c r="F2710" s="4">
        <f t="shared" si="256"/>
        <v>3</v>
      </c>
      <c r="G2710" s="4">
        <f t="shared" si="259"/>
        <v>5</v>
      </c>
      <c r="H2710" s="4">
        <f t="shared" si="261"/>
        <v>0</v>
      </c>
      <c r="I2710" s="5">
        <f t="shared" si="260"/>
        <v>0</v>
      </c>
      <c r="M2710" s="3">
        <v>5</v>
      </c>
      <c r="N2710" s="11">
        <f t="shared" si="257"/>
        <v>0</v>
      </c>
      <c r="O2710" s="3">
        <v>0</v>
      </c>
      <c r="P2710" s="11">
        <f t="shared" si="254"/>
        <v>0</v>
      </c>
      <c r="Q2710" s="12">
        <f t="shared" ref="Q2710:Q2742" si="262">G2710-O2710-M2710</f>
        <v>0</v>
      </c>
      <c r="R2710" s="12">
        <f t="shared" si="258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55"/>
        <v>197</v>
      </c>
      <c r="F2711" s="4">
        <f t="shared" si="256"/>
        <v>3</v>
      </c>
      <c r="G2711" s="4">
        <f t="shared" si="259"/>
        <v>9</v>
      </c>
      <c r="H2711" s="4">
        <f t="shared" si="261"/>
        <v>0</v>
      </c>
      <c r="I2711" s="5">
        <f t="shared" si="260"/>
        <v>0</v>
      </c>
      <c r="M2711" s="3">
        <v>3</v>
      </c>
      <c r="N2711" s="11">
        <f t="shared" si="257"/>
        <v>0</v>
      </c>
      <c r="O2711" s="3">
        <v>1</v>
      </c>
      <c r="P2711" s="11">
        <f t="shared" si="254"/>
        <v>0</v>
      </c>
      <c r="Q2711" s="12">
        <f t="shared" si="262"/>
        <v>5</v>
      </c>
      <c r="R2711" s="12">
        <f t="shared" si="258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55"/>
        <v>460</v>
      </c>
      <c r="F2712" s="4">
        <f t="shared" si="256"/>
        <v>17</v>
      </c>
      <c r="G2712" s="4">
        <f t="shared" si="259"/>
        <v>7</v>
      </c>
      <c r="H2712" s="4">
        <f t="shared" si="261"/>
        <v>0</v>
      </c>
      <c r="I2712" s="5">
        <f t="shared" si="260"/>
        <v>0</v>
      </c>
      <c r="M2712" s="3">
        <v>4</v>
      </c>
      <c r="N2712" s="11">
        <f t="shared" si="257"/>
        <v>0</v>
      </c>
      <c r="O2712" s="3">
        <v>0</v>
      </c>
      <c r="P2712" s="11">
        <f t="shared" si="254"/>
        <v>0</v>
      </c>
      <c r="Q2712" s="12">
        <f t="shared" si="262"/>
        <v>3</v>
      </c>
      <c r="R2712" s="12">
        <f t="shared" si="258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55"/>
        <v>59</v>
      </c>
      <c r="F2713" s="4">
        <f t="shared" si="256"/>
        <v>8</v>
      </c>
      <c r="G2713" s="4">
        <f t="shared" si="259"/>
        <v>6</v>
      </c>
      <c r="H2713" s="4">
        <f t="shared" si="261"/>
        <v>0</v>
      </c>
      <c r="I2713" s="5">
        <f t="shared" si="260"/>
        <v>0</v>
      </c>
      <c r="M2713" s="3">
        <v>3</v>
      </c>
      <c r="N2713" s="11">
        <f t="shared" si="257"/>
        <v>0</v>
      </c>
      <c r="O2713" s="3">
        <v>0</v>
      </c>
      <c r="P2713" s="11">
        <f t="shared" si="254"/>
        <v>0</v>
      </c>
      <c r="Q2713" s="12">
        <f t="shared" si="262"/>
        <v>3</v>
      </c>
      <c r="R2713" s="12">
        <f t="shared" si="258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55"/>
        <v>53</v>
      </c>
      <c r="F2714" s="4">
        <f t="shared" si="256"/>
        <v>2</v>
      </c>
      <c r="G2714" s="4">
        <f t="shared" si="259"/>
        <v>0</v>
      </c>
      <c r="H2714" s="4">
        <f t="shared" si="261"/>
        <v>0</v>
      </c>
      <c r="I2714" s="5">
        <f t="shared" si="260"/>
        <v>0</v>
      </c>
      <c r="M2714" s="3">
        <v>0</v>
      </c>
      <c r="N2714" s="11">
        <f t="shared" si="257"/>
        <v>0</v>
      </c>
      <c r="O2714" s="3">
        <v>0</v>
      </c>
      <c r="P2714" s="11">
        <f t="shared" si="254"/>
        <v>0</v>
      </c>
      <c r="Q2714" s="12">
        <f t="shared" si="262"/>
        <v>0</v>
      </c>
      <c r="R2714" s="12">
        <f t="shared" si="258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55"/>
        <v>82</v>
      </c>
      <c r="F2715" s="4">
        <f t="shared" si="256"/>
        <v>5</v>
      </c>
      <c r="G2715" s="4">
        <f t="shared" si="259"/>
        <v>5</v>
      </c>
      <c r="H2715" s="4">
        <f t="shared" si="261"/>
        <v>0</v>
      </c>
      <c r="I2715" s="5">
        <f t="shared" si="260"/>
        <v>0</v>
      </c>
      <c r="M2715" s="3">
        <v>4</v>
      </c>
      <c r="N2715" s="11">
        <f t="shared" si="257"/>
        <v>0</v>
      </c>
      <c r="O2715" s="3">
        <v>0</v>
      </c>
      <c r="P2715" s="11">
        <f t="shared" si="254"/>
        <v>0</v>
      </c>
      <c r="Q2715" s="12">
        <f t="shared" si="262"/>
        <v>1</v>
      </c>
      <c r="R2715" s="12">
        <f t="shared" si="258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55"/>
        <v>1164</v>
      </c>
      <c r="F2716" s="4">
        <f t="shared" si="256"/>
        <v>51</v>
      </c>
      <c r="G2716" s="4">
        <f t="shared" si="259"/>
        <v>96</v>
      </c>
      <c r="H2716" s="4">
        <f t="shared" si="261"/>
        <v>1</v>
      </c>
      <c r="I2716" s="5">
        <f t="shared" si="260"/>
        <v>1.0526315789473684E-2</v>
      </c>
      <c r="M2716" s="3">
        <v>45</v>
      </c>
      <c r="N2716" s="11">
        <f t="shared" si="257"/>
        <v>5</v>
      </c>
      <c r="O2716" s="3">
        <v>3</v>
      </c>
      <c r="P2716" s="11">
        <f t="shared" ref="P2716:P2779" si="263">O2716-SUMIFS(O:O,B:B,B2716,A:A,A2716-1)</f>
        <v>1</v>
      </c>
      <c r="Q2716" s="12">
        <f t="shared" si="262"/>
        <v>48</v>
      </c>
      <c r="R2716" s="12">
        <f t="shared" si="258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55"/>
        <v>290</v>
      </c>
      <c r="F2717" s="4">
        <f t="shared" si="256"/>
        <v>31</v>
      </c>
      <c r="G2717" s="4">
        <f t="shared" si="259"/>
        <v>2</v>
      </c>
      <c r="H2717" s="4">
        <f t="shared" si="261"/>
        <v>0</v>
      </c>
      <c r="I2717" s="5">
        <f t="shared" si="260"/>
        <v>0</v>
      </c>
      <c r="M2717" s="3">
        <v>1</v>
      </c>
      <c r="N2717" s="11">
        <f t="shared" si="257"/>
        <v>1</v>
      </c>
      <c r="O2717" s="3">
        <v>0</v>
      </c>
      <c r="P2717" s="11">
        <f t="shared" si="263"/>
        <v>0</v>
      </c>
      <c r="Q2717" s="12">
        <f t="shared" si="262"/>
        <v>1</v>
      </c>
      <c r="R2717" s="12">
        <f t="shared" si="258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55"/>
        <v>459</v>
      </c>
      <c r="F2718" s="4">
        <f t="shared" si="256"/>
        <v>10</v>
      </c>
      <c r="G2718" s="4">
        <f t="shared" si="259"/>
        <v>8</v>
      </c>
      <c r="H2718" s="4">
        <f t="shared" si="261"/>
        <v>0</v>
      </c>
      <c r="I2718" s="5">
        <f t="shared" si="260"/>
        <v>0</v>
      </c>
      <c r="M2718" s="3">
        <v>7</v>
      </c>
      <c r="N2718" s="11">
        <f t="shared" si="257"/>
        <v>0</v>
      </c>
      <c r="O2718" s="3">
        <v>0</v>
      </c>
      <c r="P2718" s="11">
        <f t="shared" si="263"/>
        <v>0</v>
      </c>
      <c r="Q2718" s="12">
        <f t="shared" si="262"/>
        <v>1</v>
      </c>
      <c r="R2718" s="12">
        <f t="shared" si="258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55"/>
        <v>1030</v>
      </c>
      <c r="F2719" s="4">
        <f t="shared" si="256"/>
        <v>46</v>
      </c>
      <c r="G2719" s="4">
        <f t="shared" si="259"/>
        <v>116</v>
      </c>
      <c r="H2719" s="4">
        <f t="shared" si="261"/>
        <v>3</v>
      </c>
      <c r="I2719" s="5">
        <f t="shared" si="260"/>
        <v>2.6548672566371681E-2</v>
      </c>
      <c r="M2719" s="3">
        <v>75</v>
      </c>
      <c r="N2719" s="11">
        <f t="shared" si="257"/>
        <v>5</v>
      </c>
      <c r="O2719" s="3">
        <v>0</v>
      </c>
      <c r="P2719" s="11">
        <f t="shared" si="263"/>
        <v>0</v>
      </c>
      <c r="Q2719" s="12">
        <f t="shared" si="262"/>
        <v>41</v>
      </c>
      <c r="R2719" s="12">
        <f t="shared" si="258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55"/>
        <v>2958</v>
      </c>
      <c r="F2720" s="4">
        <f t="shared" si="256"/>
        <v>106</v>
      </c>
      <c r="G2720" s="4">
        <f t="shared" si="259"/>
        <v>328</v>
      </c>
      <c r="H2720" s="4">
        <f t="shared" si="261"/>
        <v>19</v>
      </c>
      <c r="I2720" s="5">
        <f t="shared" si="260"/>
        <v>6.1488673139158574E-2</v>
      </c>
      <c r="M2720" s="3">
        <v>150</v>
      </c>
      <c r="N2720" s="11">
        <f t="shared" si="257"/>
        <v>8</v>
      </c>
      <c r="O2720" s="3">
        <v>7</v>
      </c>
      <c r="P2720" s="11">
        <f t="shared" si="263"/>
        <v>1</v>
      </c>
      <c r="Q2720" s="12">
        <f t="shared" si="262"/>
        <v>171</v>
      </c>
      <c r="R2720" s="12">
        <f t="shared" si="258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55"/>
        <v>148</v>
      </c>
      <c r="F2721" s="4">
        <f t="shared" si="256"/>
        <v>0</v>
      </c>
      <c r="G2721" s="4">
        <f t="shared" si="259"/>
        <v>11</v>
      </c>
      <c r="H2721" s="4">
        <f t="shared" si="261"/>
        <v>0</v>
      </c>
      <c r="I2721" s="5">
        <f t="shared" si="260"/>
        <v>0</v>
      </c>
      <c r="M2721" s="3">
        <v>5</v>
      </c>
      <c r="N2721" s="11">
        <f t="shared" si="257"/>
        <v>0</v>
      </c>
      <c r="O2721" s="3">
        <v>0</v>
      </c>
      <c r="P2721" s="11">
        <f t="shared" si="263"/>
        <v>0</v>
      </c>
      <c r="Q2721" s="12">
        <f t="shared" si="262"/>
        <v>6</v>
      </c>
      <c r="R2721" s="12">
        <f t="shared" si="258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55"/>
        <v>186</v>
      </c>
      <c r="F2722" s="4">
        <f t="shared" si="256"/>
        <v>19</v>
      </c>
      <c r="G2722" s="4">
        <f t="shared" si="259"/>
        <v>3</v>
      </c>
      <c r="H2722" s="4">
        <f t="shared" si="261"/>
        <v>0</v>
      </c>
      <c r="I2722" s="5">
        <f t="shared" si="260"/>
        <v>0</v>
      </c>
      <c r="M2722" s="3">
        <v>2</v>
      </c>
      <c r="N2722" s="11">
        <f t="shared" si="257"/>
        <v>0</v>
      </c>
      <c r="O2722" s="3">
        <v>0</v>
      </c>
      <c r="P2722" s="11">
        <f t="shared" si="263"/>
        <v>0</v>
      </c>
      <c r="Q2722" s="12">
        <f t="shared" si="262"/>
        <v>1</v>
      </c>
      <c r="R2722" s="12">
        <f t="shared" si="258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55"/>
        <v>680</v>
      </c>
      <c r="F2723" s="4">
        <f t="shared" si="256"/>
        <v>9</v>
      </c>
      <c r="G2723" s="4">
        <f t="shared" si="259"/>
        <v>26</v>
      </c>
      <c r="H2723" s="4">
        <f t="shared" si="261"/>
        <v>2</v>
      </c>
      <c r="I2723" s="5">
        <f t="shared" si="260"/>
        <v>8.3333333333333329E-2</v>
      </c>
      <c r="M2723" s="3">
        <v>23</v>
      </c>
      <c r="N2723" s="11">
        <f t="shared" si="257"/>
        <v>0</v>
      </c>
      <c r="O2723" s="3">
        <v>1</v>
      </c>
      <c r="P2723" s="11">
        <f t="shared" si="263"/>
        <v>0</v>
      </c>
      <c r="Q2723" s="12">
        <f t="shared" si="262"/>
        <v>2</v>
      </c>
      <c r="R2723" s="12">
        <f t="shared" si="258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55"/>
        <v>12695</v>
      </c>
      <c r="F2724" s="4">
        <f t="shared" si="256"/>
        <v>516</v>
      </c>
      <c r="G2724" s="4">
        <f t="shared" si="259"/>
        <v>1839</v>
      </c>
      <c r="H2724" s="4">
        <f t="shared" si="261"/>
        <v>61</v>
      </c>
      <c r="I2724" s="5">
        <f t="shared" si="260"/>
        <v>3.4308211473565803E-2</v>
      </c>
      <c r="M2724" s="3">
        <v>657</v>
      </c>
      <c r="N2724" s="11">
        <f t="shared" si="257"/>
        <v>85</v>
      </c>
      <c r="O2724" s="3">
        <v>35</v>
      </c>
      <c r="P2724" s="11">
        <f t="shared" si="263"/>
        <v>0</v>
      </c>
      <c r="Q2724" s="12">
        <f t="shared" si="262"/>
        <v>1147</v>
      </c>
      <c r="R2724" s="12">
        <f t="shared" si="258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264">SUM(C2725:D2725)</f>
        <v>266</v>
      </c>
      <c r="F2725" s="4">
        <f t="shared" si="256"/>
        <v>12</v>
      </c>
      <c r="G2725" s="4">
        <f t="shared" si="259"/>
        <v>14</v>
      </c>
      <c r="H2725" s="4">
        <f t="shared" si="261"/>
        <v>1</v>
      </c>
      <c r="I2725" s="5">
        <f t="shared" si="260"/>
        <v>7.6923076923076927E-2</v>
      </c>
      <c r="M2725" s="3">
        <v>3</v>
      </c>
      <c r="N2725" s="11">
        <f t="shared" si="257"/>
        <v>1</v>
      </c>
      <c r="O2725" s="3">
        <v>1</v>
      </c>
      <c r="P2725" s="11">
        <f t="shared" si="263"/>
        <v>0</v>
      </c>
      <c r="Q2725" s="12">
        <f t="shared" si="262"/>
        <v>10</v>
      </c>
      <c r="R2725" s="12">
        <f t="shared" si="258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64"/>
        <v>129</v>
      </c>
      <c r="F2726" s="4">
        <f t="shared" ref="F2726:F2789" si="265">E2726-SUMIFS(E:E,A:A,A2726-1,B:B,B2726)</f>
        <v>5</v>
      </c>
      <c r="G2726" s="4">
        <f t="shared" si="259"/>
        <v>6</v>
      </c>
      <c r="H2726" s="4">
        <f t="shared" si="261"/>
        <v>0</v>
      </c>
      <c r="I2726" s="5">
        <f t="shared" si="260"/>
        <v>0</v>
      </c>
      <c r="M2726" s="3">
        <v>0</v>
      </c>
      <c r="N2726" s="11">
        <f t="shared" ref="N2726:N2789" si="266">M2726-SUMIFS(M:M,B:B,B2726,A:A,A2726-1)</f>
        <v>0</v>
      </c>
      <c r="O2726" s="3">
        <v>0</v>
      </c>
      <c r="P2726" s="11">
        <f t="shared" si="263"/>
        <v>0</v>
      </c>
      <c r="Q2726" s="12">
        <f t="shared" si="262"/>
        <v>6</v>
      </c>
      <c r="R2726" s="12">
        <f t="shared" ref="R2726:R2789" si="267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64"/>
        <v>565</v>
      </c>
      <c r="F2727" s="4">
        <f t="shared" si="265"/>
        <v>25</v>
      </c>
      <c r="G2727" s="4">
        <f t="shared" si="259"/>
        <v>45</v>
      </c>
      <c r="H2727" s="4">
        <f t="shared" si="261"/>
        <v>0</v>
      </c>
      <c r="I2727" s="5">
        <f t="shared" si="260"/>
        <v>0</v>
      </c>
      <c r="M2727" s="3">
        <v>35</v>
      </c>
      <c r="N2727" s="11">
        <f t="shared" si="266"/>
        <v>0</v>
      </c>
      <c r="O2727" s="3">
        <v>1</v>
      </c>
      <c r="P2727" s="11">
        <f t="shared" si="263"/>
        <v>0</v>
      </c>
      <c r="Q2727" s="12">
        <f t="shared" si="262"/>
        <v>9</v>
      </c>
      <c r="R2727" s="12">
        <f t="shared" si="267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64"/>
        <v>2623</v>
      </c>
      <c r="F2728" s="4">
        <f t="shared" si="265"/>
        <v>73</v>
      </c>
      <c r="G2728" s="4">
        <f t="shared" si="259"/>
        <v>518</v>
      </c>
      <c r="H2728" s="4">
        <f t="shared" si="261"/>
        <v>9</v>
      </c>
      <c r="I2728" s="5">
        <f t="shared" si="260"/>
        <v>1.768172888015717E-2</v>
      </c>
      <c r="M2728" s="3">
        <v>285</v>
      </c>
      <c r="N2728" s="11">
        <f t="shared" si="266"/>
        <v>12</v>
      </c>
      <c r="O2728" s="3">
        <v>31</v>
      </c>
      <c r="P2728" s="11">
        <f t="shared" si="263"/>
        <v>1</v>
      </c>
      <c r="Q2728" s="12">
        <f t="shared" si="262"/>
        <v>202</v>
      </c>
      <c r="R2728" s="12">
        <f t="shared" si="267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64"/>
        <v>837</v>
      </c>
      <c r="F2729" s="4">
        <f t="shared" si="265"/>
        <v>82</v>
      </c>
      <c r="G2729" s="4">
        <f t="shared" si="259"/>
        <v>83</v>
      </c>
      <c r="H2729" s="4">
        <f t="shared" si="261"/>
        <v>27</v>
      </c>
      <c r="I2729" s="5">
        <f t="shared" si="260"/>
        <v>0.48214285714285715</v>
      </c>
      <c r="M2729" s="3">
        <v>34</v>
      </c>
      <c r="N2729" s="11">
        <f t="shared" si="266"/>
        <v>0</v>
      </c>
      <c r="O2729" s="3">
        <v>0</v>
      </c>
      <c r="P2729" s="11">
        <f t="shared" si="263"/>
        <v>0</v>
      </c>
      <c r="Q2729" s="12">
        <f t="shared" si="262"/>
        <v>49</v>
      </c>
      <c r="R2729" s="12">
        <f t="shared" si="267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64"/>
        <v>151</v>
      </c>
      <c r="F2730" s="4">
        <f t="shared" si="265"/>
        <v>6</v>
      </c>
      <c r="G2730" s="4">
        <f t="shared" si="259"/>
        <v>21</v>
      </c>
      <c r="H2730" s="4">
        <f t="shared" si="261"/>
        <v>-1</v>
      </c>
      <c r="I2730" s="5">
        <f t="shared" si="260"/>
        <v>-4.5454545454545456E-2</v>
      </c>
      <c r="M2730" s="3">
        <v>3</v>
      </c>
      <c r="N2730" s="11">
        <f t="shared" si="266"/>
        <v>0</v>
      </c>
      <c r="O2730" s="3">
        <v>1</v>
      </c>
      <c r="P2730" s="11">
        <f t="shared" si="263"/>
        <v>0</v>
      </c>
      <c r="Q2730" s="12">
        <f t="shared" si="262"/>
        <v>17</v>
      </c>
      <c r="R2730" s="12">
        <f t="shared" si="267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64"/>
        <v>68</v>
      </c>
      <c r="F2731" s="4">
        <f t="shared" si="265"/>
        <v>4</v>
      </c>
      <c r="G2731" s="4">
        <f t="shared" si="259"/>
        <v>1</v>
      </c>
      <c r="H2731" s="4">
        <f t="shared" si="261"/>
        <v>0</v>
      </c>
      <c r="I2731" s="5">
        <f t="shared" si="260"/>
        <v>0</v>
      </c>
      <c r="M2731" s="3">
        <v>1</v>
      </c>
      <c r="N2731" s="11">
        <f t="shared" si="266"/>
        <v>0</v>
      </c>
      <c r="O2731" s="3">
        <v>0</v>
      </c>
      <c r="P2731" s="11">
        <f t="shared" si="263"/>
        <v>0</v>
      </c>
      <c r="Q2731" s="12">
        <f t="shared" si="262"/>
        <v>0</v>
      </c>
      <c r="R2731" s="12">
        <f t="shared" si="267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64"/>
        <v>80</v>
      </c>
      <c r="F2732" s="4">
        <f t="shared" si="265"/>
        <v>4</v>
      </c>
      <c r="G2732" s="4">
        <f t="shared" si="259"/>
        <v>3</v>
      </c>
      <c r="H2732" s="4">
        <f t="shared" si="261"/>
        <v>0</v>
      </c>
      <c r="I2732" s="5">
        <f t="shared" si="260"/>
        <v>0</v>
      </c>
      <c r="M2732" s="3">
        <v>2</v>
      </c>
      <c r="N2732" s="11">
        <f t="shared" si="266"/>
        <v>0</v>
      </c>
      <c r="O2732" s="3">
        <v>0</v>
      </c>
      <c r="P2732" s="11">
        <f t="shared" si="263"/>
        <v>0</v>
      </c>
      <c r="Q2732" s="12">
        <f t="shared" si="262"/>
        <v>1</v>
      </c>
      <c r="R2732" s="12">
        <f t="shared" si="267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64"/>
        <v>71</v>
      </c>
      <c r="F2733" s="4">
        <f t="shared" si="265"/>
        <v>6</v>
      </c>
      <c r="G2733" s="4">
        <f t="shared" si="259"/>
        <v>1</v>
      </c>
      <c r="H2733" s="4">
        <f t="shared" si="261"/>
        <v>0</v>
      </c>
      <c r="I2733" s="5">
        <f t="shared" si="260"/>
        <v>0</v>
      </c>
      <c r="M2733" s="3">
        <v>0</v>
      </c>
      <c r="N2733" s="11">
        <f t="shared" si="266"/>
        <v>0</v>
      </c>
      <c r="O2733" s="3">
        <v>0</v>
      </c>
      <c r="P2733" s="11">
        <f t="shared" si="263"/>
        <v>0</v>
      </c>
      <c r="Q2733" s="12">
        <f t="shared" si="262"/>
        <v>1</v>
      </c>
      <c r="R2733" s="12">
        <f t="shared" si="267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64"/>
        <v>350</v>
      </c>
      <c r="F2734" s="4">
        <f t="shared" si="265"/>
        <v>25</v>
      </c>
      <c r="G2734" s="4">
        <f t="shared" si="259"/>
        <v>5</v>
      </c>
      <c r="H2734" s="4">
        <f t="shared" si="261"/>
        <v>0</v>
      </c>
      <c r="I2734" s="5">
        <f t="shared" si="260"/>
        <v>0</v>
      </c>
      <c r="M2734" s="3">
        <v>3</v>
      </c>
      <c r="N2734" s="11">
        <f t="shared" si="266"/>
        <v>0</v>
      </c>
      <c r="O2734" s="3">
        <v>0</v>
      </c>
      <c r="P2734" s="11">
        <f t="shared" si="263"/>
        <v>0</v>
      </c>
      <c r="Q2734" s="12">
        <f t="shared" si="262"/>
        <v>2</v>
      </c>
      <c r="R2734" s="12">
        <f t="shared" si="267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64"/>
        <v>721</v>
      </c>
      <c r="F2735" s="4">
        <f t="shared" si="265"/>
        <v>31</v>
      </c>
      <c r="G2735" s="4">
        <f t="shared" si="259"/>
        <v>46</v>
      </c>
      <c r="H2735" s="4">
        <f t="shared" si="261"/>
        <v>0</v>
      </c>
      <c r="I2735" s="5">
        <f t="shared" si="260"/>
        <v>0</v>
      </c>
      <c r="M2735" s="3">
        <v>37</v>
      </c>
      <c r="N2735" s="11">
        <f t="shared" si="266"/>
        <v>0</v>
      </c>
      <c r="O2735" s="3">
        <v>0</v>
      </c>
      <c r="P2735" s="11">
        <f t="shared" si="263"/>
        <v>0</v>
      </c>
      <c r="Q2735" s="12">
        <f t="shared" si="262"/>
        <v>9</v>
      </c>
      <c r="R2735" s="12">
        <f t="shared" si="267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64"/>
        <v>112</v>
      </c>
      <c r="F2736" s="4">
        <f t="shared" si="265"/>
        <v>3</v>
      </c>
      <c r="G2736" s="4">
        <f t="shared" si="259"/>
        <v>2</v>
      </c>
      <c r="H2736" s="4">
        <f t="shared" si="261"/>
        <v>0</v>
      </c>
      <c r="I2736" s="5">
        <f t="shared" si="260"/>
        <v>0</v>
      </c>
      <c r="M2736" s="3">
        <v>2</v>
      </c>
      <c r="N2736" s="11">
        <f t="shared" si="266"/>
        <v>1</v>
      </c>
      <c r="O2736" s="3">
        <v>0</v>
      </c>
      <c r="P2736" s="11">
        <f t="shared" si="263"/>
        <v>0</v>
      </c>
      <c r="Q2736" s="12">
        <f t="shared" si="262"/>
        <v>0</v>
      </c>
      <c r="R2736" s="12">
        <f t="shared" si="267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64"/>
        <v>221</v>
      </c>
      <c r="F2737" s="4">
        <f t="shared" si="265"/>
        <v>8</v>
      </c>
      <c r="G2737" s="4">
        <f t="shared" si="259"/>
        <v>8</v>
      </c>
      <c r="H2737" s="4">
        <f t="shared" si="261"/>
        <v>0</v>
      </c>
      <c r="I2737" s="5">
        <f t="shared" si="260"/>
        <v>0</v>
      </c>
      <c r="M2737" s="3">
        <v>2</v>
      </c>
      <c r="N2737" s="11">
        <f t="shared" si="266"/>
        <v>0</v>
      </c>
      <c r="O2737" s="3">
        <v>0</v>
      </c>
      <c r="P2737" s="11">
        <f t="shared" si="263"/>
        <v>0</v>
      </c>
      <c r="Q2737" s="12">
        <f t="shared" si="262"/>
        <v>6</v>
      </c>
      <c r="R2737" s="12">
        <f t="shared" si="267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64"/>
        <v>364</v>
      </c>
      <c r="F2738" s="4">
        <f t="shared" si="265"/>
        <v>24</v>
      </c>
      <c r="G2738" s="4">
        <f t="shared" si="259"/>
        <v>4</v>
      </c>
      <c r="H2738" s="4">
        <f t="shared" si="261"/>
        <v>0</v>
      </c>
      <c r="I2738" s="5">
        <f t="shared" si="260"/>
        <v>0</v>
      </c>
      <c r="M2738" s="3">
        <v>3</v>
      </c>
      <c r="N2738" s="11">
        <f t="shared" si="266"/>
        <v>0</v>
      </c>
      <c r="O2738" s="3">
        <v>0</v>
      </c>
      <c r="P2738" s="11">
        <f t="shared" si="263"/>
        <v>0</v>
      </c>
      <c r="Q2738" s="12">
        <f t="shared" si="262"/>
        <v>1</v>
      </c>
      <c r="R2738" s="12">
        <f t="shared" si="267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64"/>
        <v>3281</v>
      </c>
      <c r="F2739" s="4">
        <f t="shared" si="265"/>
        <v>142</v>
      </c>
      <c r="G2739" s="4">
        <f t="shared" si="259"/>
        <v>357</v>
      </c>
      <c r="H2739" s="4">
        <f t="shared" si="261"/>
        <v>9</v>
      </c>
      <c r="I2739" s="5">
        <f t="shared" si="260"/>
        <v>2.5862068965517241E-2</v>
      </c>
      <c r="M2739" s="3">
        <v>227</v>
      </c>
      <c r="N2739" s="11">
        <f t="shared" si="266"/>
        <v>4</v>
      </c>
      <c r="O2739" s="3">
        <v>6</v>
      </c>
      <c r="P2739" s="11">
        <f t="shared" si="263"/>
        <v>0</v>
      </c>
      <c r="Q2739" s="12">
        <f t="shared" si="262"/>
        <v>124</v>
      </c>
      <c r="R2739" s="12">
        <f t="shared" si="267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64"/>
        <v>1808</v>
      </c>
      <c r="F2740" s="4">
        <f t="shared" si="265"/>
        <v>33</v>
      </c>
      <c r="G2740" s="4">
        <f t="shared" si="259"/>
        <v>185</v>
      </c>
      <c r="H2740" s="4">
        <f t="shared" si="261"/>
        <v>4</v>
      </c>
      <c r="I2740" s="5">
        <f t="shared" si="260"/>
        <v>2.2099447513812154E-2</v>
      </c>
      <c r="M2740" s="3">
        <v>97</v>
      </c>
      <c r="N2740" s="11">
        <f t="shared" si="266"/>
        <v>4</v>
      </c>
      <c r="O2740" s="3">
        <v>1</v>
      </c>
      <c r="P2740" s="11">
        <f t="shared" si="263"/>
        <v>0</v>
      </c>
      <c r="Q2740" s="12">
        <f t="shared" si="262"/>
        <v>87</v>
      </c>
      <c r="R2740" s="12">
        <f t="shared" si="267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64"/>
        <v>17378</v>
      </c>
      <c r="F2741" s="4">
        <f t="shared" si="265"/>
        <v>420</v>
      </c>
      <c r="G2741" s="4">
        <f t="shared" si="259"/>
        <v>273</v>
      </c>
      <c r="H2741" s="4">
        <f t="shared" si="261"/>
        <v>-1</v>
      </c>
      <c r="I2741" s="5">
        <f t="shared" si="260"/>
        <v>-3.6496350364963502E-3</v>
      </c>
      <c r="M2741" s="3">
        <v>148</v>
      </c>
      <c r="N2741" s="11">
        <f t="shared" si="266"/>
        <v>2</v>
      </c>
      <c r="O2741" s="3">
        <v>1</v>
      </c>
      <c r="P2741" s="11">
        <f t="shared" si="263"/>
        <v>0</v>
      </c>
      <c r="Q2741" s="12">
        <f t="shared" si="262"/>
        <v>124</v>
      </c>
      <c r="R2741" s="12">
        <f t="shared" si="267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64"/>
        <v>12654</v>
      </c>
      <c r="F2742" s="4">
        <f t="shared" si="265"/>
        <v>245</v>
      </c>
      <c r="G2742" s="4">
        <f t="shared" si="259"/>
        <v>57</v>
      </c>
      <c r="H2742" s="4">
        <f t="shared" si="261"/>
        <v>-31</v>
      </c>
      <c r="I2742" s="5">
        <f t="shared" si="260"/>
        <v>-0.35227272727272729</v>
      </c>
      <c r="M2742" s="3">
        <v>2</v>
      </c>
      <c r="N2742" s="11">
        <f t="shared" si="266"/>
        <v>0</v>
      </c>
      <c r="O2742" s="3">
        <v>0</v>
      </c>
      <c r="P2742" s="11">
        <f t="shared" si="263"/>
        <v>0</v>
      </c>
      <c r="Q2742" s="12">
        <f t="shared" si="262"/>
        <v>55</v>
      </c>
      <c r="R2742" s="12">
        <f t="shared" si="267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264"/>
        <v>976</v>
      </c>
      <c r="F2743" s="4">
        <f t="shared" si="265"/>
        <v>405</v>
      </c>
      <c r="G2743" s="4">
        <f t="shared" si="259"/>
        <v>21</v>
      </c>
      <c r="H2743" s="4">
        <f t="shared" si="261"/>
        <v>5</v>
      </c>
      <c r="I2743" s="5">
        <f t="shared" si="260"/>
        <v>0.3125</v>
      </c>
      <c r="M2743" s="3">
        <v>13</v>
      </c>
      <c r="N2743" s="11">
        <f t="shared" si="266"/>
        <v>1</v>
      </c>
      <c r="O2743" s="3">
        <v>1</v>
      </c>
      <c r="P2743" s="11">
        <f t="shared" si="263"/>
        <v>0</v>
      </c>
      <c r="Q2743" s="12">
        <f t="shared" ref="Q2743:Q2806" si="268">G2743-O2743-M2743</f>
        <v>7</v>
      </c>
      <c r="R2743" s="12">
        <f t="shared" si="267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64"/>
        <v>820</v>
      </c>
      <c r="F2744" s="4">
        <f t="shared" si="265"/>
        <v>317</v>
      </c>
      <c r="G2744" s="4">
        <f t="shared" si="259"/>
        <v>105</v>
      </c>
      <c r="H2744" s="4">
        <f t="shared" si="261"/>
        <v>29</v>
      </c>
      <c r="I2744" s="5">
        <f t="shared" si="260"/>
        <v>0.38157894736842107</v>
      </c>
      <c r="M2744" s="3">
        <v>10</v>
      </c>
      <c r="N2744" s="11">
        <f t="shared" si="266"/>
        <v>1</v>
      </c>
      <c r="O2744" s="3">
        <v>2</v>
      </c>
      <c r="P2744" s="11">
        <f t="shared" si="263"/>
        <v>0</v>
      </c>
      <c r="Q2744" s="12">
        <f t="shared" si="268"/>
        <v>93</v>
      </c>
      <c r="R2744" s="12">
        <f t="shared" si="267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64"/>
        <v>118</v>
      </c>
      <c r="F2745" s="4">
        <f t="shared" si="265"/>
        <v>0</v>
      </c>
      <c r="G2745" s="4">
        <f t="shared" si="259"/>
        <v>4</v>
      </c>
      <c r="H2745" s="4">
        <f t="shared" si="261"/>
        <v>0</v>
      </c>
      <c r="I2745" s="5">
        <f t="shared" si="260"/>
        <v>0</v>
      </c>
      <c r="M2745" s="3">
        <v>4</v>
      </c>
      <c r="N2745" s="11">
        <f t="shared" si="266"/>
        <v>0</v>
      </c>
      <c r="O2745" s="3">
        <v>0</v>
      </c>
      <c r="P2745" s="11">
        <f t="shared" si="263"/>
        <v>0</v>
      </c>
      <c r="Q2745" s="12">
        <f t="shared" si="268"/>
        <v>0</v>
      </c>
      <c r="R2745" s="12">
        <f t="shared" si="267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64"/>
        <v>1239</v>
      </c>
      <c r="F2746" s="4">
        <f t="shared" si="265"/>
        <v>217</v>
      </c>
      <c r="G2746" s="4">
        <f t="shared" ref="G2746:G2809" si="269">C2746</f>
        <v>11</v>
      </c>
      <c r="H2746" s="4">
        <f t="shared" si="261"/>
        <v>1</v>
      </c>
      <c r="I2746" s="5">
        <f t="shared" si="260"/>
        <v>0.1</v>
      </c>
      <c r="M2746" s="3">
        <v>6</v>
      </c>
      <c r="N2746" s="11">
        <f t="shared" si="266"/>
        <v>1</v>
      </c>
      <c r="O2746" s="3">
        <v>0</v>
      </c>
      <c r="P2746" s="11">
        <f t="shared" si="263"/>
        <v>0</v>
      </c>
      <c r="Q2746" s="12">
        <f t="shared" si="268"/>
        <v>5</v>
      </c>
      <c r="R2746" s="12">
        <f t="shared" si="267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64"/>
        <v>778</v>
      </c>
      <c r="F2747" s="4">
        <f t="shared" si="265"/>
        <v>75</v>
      </c>
      <c r="G2747" s="4">
        <f t="shared" si="269"/>
        <v>46</v>
      </c>
      <c r="H2747" s="4">
        <f t="shared" si="261"/>
        <v>0</v>
      </c>
      <c r="I2747" s="5">
        <f t="shared" si="260"/>
        <v>0</v>
      </c>
      <c r="M2747" s="3">
        <v>41</v>
      </c>
      <c r="N2747" s="11">
        <f t="shared" si="266"/>
        <v>0</v>
      </c>
      <c r="O2747" s="3">
        <v>3</v>
      </c>
      <c r="P2747" s="11">
        <f t="shared" si="263"/>
        <v>0</v>
      </c>
      <c r="Q2747" s="12">
        <f t="shared" si="268"/>
        <v>2</v>
      </c>
      <c r="R2747" s="12">
        <f t="shared" si="267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64"/>
        <v>534</v>
      </c>
      <c r="F2748" s="4">
        <f t="shared" si="265"/>
        <v>18</v>
      </c>
      <c r="G2748" s="4">
        <f t="shared" si="269"/>
        <v>37</v>
      </c>
      <c r="H2748" s="4">
        <f t="shared" si="261"/>
        <v>0</v>
      </c>
      <c r="I2748" s="5">
        <f t="shared" si="260"/>
        <v>0</v>
      </c>
      <c r="M2748" s="3">
        <v>33</v>
      </c>
      <c r="N2748" s="11">
        <f t="shared" si="266"/>
        <v>0</v>
      </c>
      <c r="O2748" s="3">
        <v>1</v>
      </c>
      <c r="P2748" s="11">
        <f t="shared" si="263"/>
        <v>0</v>
      </c>
      <c r="Q2748" s="12">
        <f t="shared" si="268"/>
        <v>3</v>
      </c>
      <c r="R2748" s="12">
        <f t="shared" si="267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64"/>
        <v>222</v>
      </c>
      <c r="F2749" s="4">
        <f t="shared" si="265"/>
        <v>20</v>
      </c>
      <c r="G2749" s="4">
        <f t="shared" si="269"/>
        <v>13</v>
      </c>
      <c r="H2749" s="4">
        <f t="shared" si="261"/>
        <v>0</v>
      </c>
      <c r="I2749" s="5">
        <f t="shared" si="260"/>
        <v>0</v>
      </c>
      <c r="M2749" s="3">
        <v>10</v>
      </c>
      <c r="N2749" s="11">
        <f t="shared" si="266"/>
        <v>1</v>
      </c>
      <c r="O2749" s="3">
        <v>1</v>
      </c>
      <c r="P2749" s="11">
        <f t="shared" si="263"/>
        <v>0</v>
      </c>
      <c r="Q2749" s="12">
        <f t="shared" si="268"/>
        <v>2</v>
      </c>
      <c r="R2749" s="12">
        <f t="shared" si="267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64"/>
        <v>185</v>
      </c>
      <c r="F2750" s="4">
        <f t="shared" si="265"/>
        <v>6</v>
      </c>
      <c r="G2750" s="4">
        <f t="shared" si="269"/>
        <v>8</v>
      </c>
      <c r="H2750" s="4">
        <f t="shared" si="261"/>
        <v>0</v>
      </c>
      <c r="I2750" s="5">
        <f t="shared" si="260"/>
        <v>0</v>
      </c>
      <c r="M2750" s="3">
        <v>4</v>
      </c>
      <c r="N2750" s="11">
        <f t="shared" si="266"/>
        <v>0</v>
      </c>
      <c r="O2750" s="3">
        <v>0</v>
      </c>
      <c r="P2750" s="11">
        <f t="shared" si="263"/>
        <v>0</v>
      </c>
      <c r="Q2750" s="12">
        <f t="shared" si="268"/>
        <v>4</v>
      </c>
      <c r="R2750" s="12">
        <f t="shared" si="267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64"/>
        <v>308</v>
      </c>
      <c r="F2751" s="4">
        <f t="shared" si="265"/>
        <v>8</v>
      </c>
      <c r="G2751" s="4">
        <f t="shared" si="269"/>
        <v>14</v>
      </c>
      <c r="H2751" s="4">
        <f t="shared" si="261"/>
        <v>-1</v>
      </c>
      <c r="I2751" s="5">
        <f t="shared" si="260"/>
        <v>-6.6666666666666666E-2</v>
      </c>
      <c r="M2751" s="3">
        <v>11</v>
      </c>
      <c r="N2751" s="11">
        <f t="shared" si="266"/>
        <v>0</v>
      </c>
      <c r="O2751" s="3">
        <v>1</v>
      </c>
      <c r="P2751" s="11">
        <f t="shared" si="263"/>
        <v>0</v>
      </c>
      <c r="Q2751" s="12">
        <f t="shared" si="268"/>
        <v>2</v>
      </c>
      <c r="R2751" s="12">
        <f t="shared" si="267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64"/>
        <v>221</v>
      </c>
      <c r="F2752" s="4">
        <f t="shared" si="265"/>
        <v>6</v>
      </c>
      <c r="G2752" s="4">
        <f t="shared" si="269"/>
        <v>5</v>
      </c>
      <c r="H2752" s="4">
        <f t="shared" si="261"/>
        <v>0</v>
      </c>
      <c r="I2752" s="5">
        <f t="shared" si="260"/>
        <v>0</v>
      </c>
      <c r="M2752" s="3">
        <v>3</v>
      </c>
      <c r="N2752" s="11">
        <f t="shared" si="266"/>
        <v>0</v>
      </c>
      <c r="O2752" s="3">
        <v>1</v>
      </c>
      <c r="P2752" s="11">
        <f t="shared" si="263"/>
        <v>0</v>
      </c>
      <c r="Q2752" s="12">
        <f t="shared" si="268"/>
        <v>1</v>
      </c>
      <c r="R2752" s="12">
        <f t="shared" si="267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64"/>
        <v>599</v>
      </c>
      <c r="F2753" s="4">
        <f t="shared" si="265"/>
        <v>23</v>
      </c>
      <c r="G2753" s="4">
        <f t="shared" si="269"/>
        <v>22</v>
      </c>
      <c r="H2753" s="4">
        <f t="shared" si="261"/>
        <v>0</v>
      </c>
      <c r="I2753" s="5">
        <f t="shared" si="260"/>
        <v>0</v>
      </c>
      <c r="M2753" s="3">
        <v>19</v>
      </c>
      <c r="N2753" s="11">
        <f t="shared" si="266"/>
        <v>0</v>
      </c>
      <c r="O2753" s="3">
        <v>0</v>
      </c>
      <c r="P2753" s="11">
        <f t="shared" si="263"/>
        <v>0</v>
      </c>
      <c r="Q2753" s="12">
        <f t="shared" si="268"/>
        <v>3</v>
      </c>
      <c r="R2753" s="12">
        <f t="shared" si="267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64"/>
        <v>176</v>
      </c>
      <c r="F2754" s="4">
        <f t="shared" si="265"/>
        <v>3</v>
      </c>
      <c r="G2754" s="4">
        <f t="shared" si="269"/>
        <v>9</v>
      </c>
      <c r="H2754" s="4">
        <f t="shared" si="261"/>
        <v>1</v>
      </c>
      <c r="I2754" s="5">
        <f t="shared" si="260"/>
        <v>0.125</v>
      </c>
      <c r="M2754" s="3">
        <v>6</v>
      </c>
      <c r="N2754" s="11">
        <f t="shared" si="266"/>
        <v>0</v>
      </c>
      <c r="O2754" s="3">
        <v>0</v>
      </c>
      <c r="P2754" s="11">
        <f t="shared" si="263"/>
        <v>0</v>
      </c>
      <c r="Q2754" s="12">
        <f t="shared" si="268"/>
        <v>3</v>
      </c>
      <c r="R2754" s="12">
        <f t="shared" si="267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64"/>
        <v>156</v>
      </c>
      <c r="F2755" s="4">
        <f t="shared" si="265"/>
        <v>6</v>
      </c>
      <c r="G2755" s="4">
        <f t="shared" si="269"/>
        <v>5</v>
      </c>
      <c r="H2755" s="4">
        <f t="shared" si="261"/>
        <v>0</v>
      </c>
      <c r="I2755" s="5">
        <f t="shared" ref="I2755:I2818" si="270">IFERROR((G2755-SUMIFS(G:G,A:A,A2755-1,B:B,B2755))/SUMIFS(G:G,A:A,A2755-1,B:B,B2755),0)</f>
        <v>0</v>
      </c>
      <c r="M2755" s="3">
        <v>4</v>
      </c>
      <c r="N2755" s="11">
        <f t="shared" si="266"/>
        <v>0</v>
      </c>
      <c r="O2755" s="3">
        <v>0</v>
      </c>
      <c r="P2755" s="11">
        <f t="shared" si="263"/>
        <v>0</v>
      </c>
      <c r="Q2755" s="12">
        <f t="shared" si="268"/>
        <v>1</v>
      </c>
      <c r="R2755" s="12">
        <f t="shared" si="267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64"/>
        <v>185</v>
      </c>
      <c r="F2756" s="4">
        <f t="shared" si="265"/>
        <v>0</v>
      </c>
      <c r="G2756" s="4">
        <f t="shared" si="269"/>
        <v>5</v>
      </c>
      <c r="H2756" s="4">
        <f t="shared" si="261"/>
        <v>0</v>
      </c>
      <c r="I2756" s="5">
        <f t="shared" si="270"/>
        <v>0</v>
      </c>
      <c r="M2756" s="3">
        <v>2</v>
      </c>
      <c r="N2756" s="11">
        <f t="shared" si="266"/>
        <v>1</v>
      </c>
      <c r="O2756" s="3">
        <v>0</v>
      </c>
      <c r="P2756" s="11">
        <f t="shared" si="263"/>
        <v>0</v>
      </c>
      <c r="Q2756" s="12">
        <f t="shared" si="268"/>
        <v>3</v>
      </c>
      <c r="R2756" s="12">
        <f t="shared" si="267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64"/>
        <v>197</v>
      </c>
      <c r="F2757" s="4">
        <f t="shared" si="265"/>
        <v>25</v>
      </c>
      <c r="G2757" s="4">
        <f t="shared" si="269"/>
        <v>11</v>
      </c>
      <c r="H2757" s="4">
        <f t="shared" ref="H2757:H2820" si="271">G2757-SUMIFS(G:G,A:A,A2757-1,B:B,B2757)</f>
        <v>0</v>
      </c>
      <c r="I2757" s="5">
        <f t="shared" si="270"/>
        <v>0</v>
      </c>
      <c r="M2757" s="3">
        <v>6</v>
      </c>
      <c r="N2757" s="11">
        <f t="shared" si="266"/>
        <v>1</v>
      </c>
      <c r="O2757" s="3">
        <v>0</v>
      </c>
      <c r="P2757" s="11">
        <f t="shared" si="263"/>
        <v>0</v>
      </c>
      <c r="Q2757" s="12">
        <f t="shared" si="268"/>
        <v>5</v>
      </c>
      <c r="R2757" s="12">
        <f t="shared" si="267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64"/>
        <v>543</v>
      </c>
      <c r="F2758" s="4">
        <f t="shared" si="265"/>
        <v>36</v>
      </c>
      <c r="G2758" s="4">
        <f t="shared" si="269"/>
        <v>21</v>
      </c>
      <c r="H2758" s="4">
        <f t="shared" si="271"/>
        <v>1</v>
      </c>
      <c r="I2758" s="5">
        <f t="shared" si="270"/>
        <v>0.05</v>
      </c>
      <c r="M2758" s="3">
        <v>8</v>
      </c>
      <c r="N2758" s="11">
        <f t="shared" si="266"/>
        <v>2</v>
      </c>
      <c r="O2758" s="3">
        <v>0</v>
      </c>
      <c r="P2758" s="11">
        <f t="shared" si="263"/>
        <v>0</v>
      </c>
      <c r="Q2758" s="12">
        <f t="shared" si="268"/>
        <v>13</v>
      </c>
      <c r="R2758" s="12">
        <f t="shared" si="267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64"/>
        <v>183</v>
      </c>
      <c r="F2759" s="4">
        <f t="shared" si="265"/>
        <v>1</v>
      </c>
      <c r="G2759" s="4">
        <f t="shared" si="269"/>
        <v>6</v>
      </c>
      <c r="H2759" s="4">
        <f t="shared" si="271"/>
        <v>0</v>
      </c>
      <c r="I2759" s="5">
        <f t="shared" si="270"/>
        <v>0</v>
      </c>
      <c r="M2759" s="3">
        <v>1</v>
      </c>
      <c r="N2759" s="11">
        <f t="shared" si="266"/>
        <v>0</v>
      </c>
      <c r="O2759" s="3">
        <v>0</v>
      </c>
      <c r="P2759" s="11">
        <f t="shared" si="263"/>
        <v>0</v>
      </c>
      <c r="Q2759" s="12">
        <f t="shared" si="268"/>
        <v>5</v>
      </c>
      <c r="R2759" s="12">
        <f t="shared" si="267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64"/>
        <v>1074</v>
      </c>
      <c r="F2760" s="4">
        <f t="shared" si="265"/>
        <v>20</v>
      </c>
      <c r="G2760" s="4">
        <f t="shared" si="269"/>
        <v>59</v>
      </c>
      <c r="H2760" s="4">
        <f t="shared" si="271"/>
        <v>1</v>
      </c>
      <c r="I2760" s="5">
        <f t="shared" si="270"/>
        <v>1.7241379310344827E-2</v>
      </c>
      <c r="M2760" s="3">
        <v>27</v>
      </c>
      <c r="N2760" s="11">
        <f t="shared" si="266"/>
        <v>3</v>
      </c>
      <c r="O2760" s="3">
        <v>0</v>
      </c>
      <c r="P2760" s="11">
        <f t="shared" si="263"/>
        <v>0</v>
      </c>
      <c r="Q2760" s="12">
        <f t="shared" si="268"/>
        <v>32</v>
      </c>
      <c r="R2760" s="12">
        <f t="shared" si="267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64"/>
        <v>11860</v>
      </c>
      <c r="F2761" s="4">
        <f t="shared" si="265"/>
        <v>812</v>
      </c>
      <c r="G2761" s="4">
        <f t="shared" si="269"/>
        <v>1719</v>
      </c>
      <c r="H2761" s="4">
        <f t="shared" si="271"/>
        <v>44</v>
      </c>
      <c r="I2761" s="5">
        <f t="shared" si="270"/>
        <v>2.6268656716417909E-2</v>
      </c>
      <c r="M2761" s="3">
        <v>880</v>
      </c>
      <c r="N2761" s="11">
        <f t="shared" si="266"/>
        <v>37</v>
      </c>
      <c r="O2761" s="3">
        <v>20</v>
      </c>
      <c r="P2761" s="11">
        <f t="shared" si="263"/>
        <v>1</v>
      </c>
      <c r="Q2761" s="12">
        <f t="shared" si="268"/>
        <v>819</v>
      </c>
      <c r="R2761" s="12">
        <f t="shared" si="267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64"/>
        <v>107</v>
      </c>
      <c r="F2762" s="4">
        <f t="shared" si="265"/>
        <v>3</v>
      </c>
      <c r="G2762" s="4">
        <f t="shared" si="269"/>
        <v>4</v>
      </c>
      <c r="H2762" s="4">
        <f t="shared" si="271"/>
        <v>0</v>
      </c>
      <c r="I2762" s="5">
        <f t="shared" si="270"/>
        <v>0</v>
      </c>
      <c r="M2762" s="3">
        <v>1</v>
      </c>
      <c r="N2762" s="11">
        <f t="shared" si="266"/>
        <v>0</v>
      </c>
      <c r="O2762" s="3">
        <v>0</v>
      </c>
      <c r="P2762" s="11">
        <f t="shared" si="263"/>
        <v>0</v>
      </c>
      <c r="Q2762" s="12">
        <f t="shared" si="268"/>
        <v>3</v>
      </c>
      <c r="R2762" s="12">
        <f t="shared" si="267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64"/>
        <v>351</v>
      </c>
      <c r="F2763" s="4">
        <f t="shared" si="265"/>
        <v>1</v>
      </c>
      <c r="G2763" s="4">
        <f t="shared" si="269"/>
        <v>12</v>
      </c>
      <c r="H2763" s="4">
        <f t="shared" si="271"/>
        <v>0</v>
      </c>
      <c r="I2763" s="5">
        <f t="shared" si="270"/>
        <v>0</v>
      </c>
      <c r="M2763" s="3">
        <v>7</v>
      </c>
      <c r="N2763" s="11">
        <f t="shared" si="266"/>
        <v>0</v>
      </c>
      <c r="O2763" s="3">
        <v>0</v>
      </c>
      <c r="P2763" s="11">
        <f t="shared" si="263"/>
        <v>0</v>
      </c>
      <c r="Q2763" s="12">
        <f t="shared" si="268"/>
        <v>5</v>
      </c>
      <c r="R2763" s="12">
        <f t="shared" si="267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64"/>
        <v>570</v>
      </c>
      <c r="F2764" s="4">
        <f t="shared" si="265"/>
        <v>16</v>
      </c>
      <c r="G2764" s="4">
        <f t="shared" si="269"/>
        <v>46</v>
      </c>
      <c r="H2764" s="4">
        <f t="shared" si="271"/>
        <v>0</v>
      </c>
      <c r="I2764" s="5">
        <f t="shared" si="270"/>
        <v>0</v>
      </c>
      <c r="M2764" s="3">
        <v>27</v>
      </c>
      <c r="N2764" s="11">
        <f t="shared" si="266"/>
        <v>0</v>
      </c>
      <c r="O2764" s="3">
        <v>0</v>
      </c>
      <c r="P2764" s="11">
        <f t="shared" si="263"/>
        <v>0</v>
      </c>
      <c r="Q2764" s="12">
        <f t="shared" si="268"/>
        <v>19</v>
      </c>
      <c r="R2764" s="12">
        <f t="shared" si="267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64"/>
        <v>433</v>
      </c>
      <c r="F2765" s="4">
        <f t="shared" si="265"/>
        <v>5</v>
      </c>
      <c r="G2765" s="4">
        <f t="shared" si="269"/>
        <v>28</v>
      </c>
      <c r="H2765" s="4">
        <f t="shared" si="271"/>
        <v>0</v>
      </c>
      <c r="I2765" s="5">
        <f t="shared" si="270"/>
        <v>0</v>
      </c>
      <c r="M2765" s="3">
        <v>11</v>
      </c>
      <c r="N2765" s="11">
        <f t="shared" si="266"/>
        <v>1</v>
      </c>
      <c r="O2765" s="3">
        <v>0</v>
      </c>
      <c r="P2765" s="11">
        <f t="shared" si="263"/>
        <v>0</v>
      </c>
      <c r="Q2765" s="12">
        <f t="shared" si="268"/>
        <v>17</v>
      </c>
      <c r="R2765" s="12">
        <f t="shared" si="267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64"/>
        <v>607</v>
      </c>
      <c r="F2766" s="4">
        <f t="shared" si="265"/>
        <v>31</v>
      </c>
      <c r="G2766" s="4">
        <f t="shared" si="269"/>
        <v>48</v>
      </c>
      <c r="H2766" s="4">
        <f t="shared" si="271"/>
        <v>2</v>
      </c>
      <c r="I2766" s="5">
        <f t="shared" si="270"/>
        <v>4.3478260869565216E-2</v>
      </c>
      <c r="M2766" s="3">
        <v>27</v>
      </c>
      <c r="N2766" s="11">
        <f t="shared" si="266"/>
        <v>4</v>
      </c>
      <c r="O2766" s="3">
        <v>1</v>
      </c>
      <c r="P2766" s="11">
        <f t="shared" si="263"/>
        <v>0</v>
      </c>
      <c r="Q2766" s="12">
        <f t="shared" si="268"/>
        <v>20</v>
      </c>
      <c r="R2766" s="12">
        <f t="shared" si="267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64"/>
        <v>169</v>
      </c>
      <c r="F2767" s="4">
        <f t="shared" si="265"/>
        <v>7</v>
      </c>
      <c r="G2767" s="4">
        <f t="shared" si="269"/>
        <v>4</v>
      </c>
      <c r="H2767" s="4">
        <f t="shared" si="271"/>
        <v>0</v>
      </c>
      <c r="I2767" s="5">
        <f t="shared" si="270"/>
        <v>0</v>
      </c>
      <c r="M2767" s="3">
        <v>1</v>
      </c>
      <c r="N2767" s="11">
        <f t="shared" si="266"/>
        <v>0</v>
      </c>
      <c r="O2767" s="3">
        <v>0</v>
      </c>
      <c r="P2767" s="11">
        <f t="shared" si="263"/>
        <v>0</v>
      </c>
      <c r="Q2767" s="12">
        <f t="shared" si="268"/>
        <v>3</v>
      </c>
      <c r="R2767" s="12">
        <f t="shared" si="267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64"/>
        <v>450</v>
      </c>
      <c r="F2768" s="4">
        <f t="shared" si="265"/>
        <v>21</v>
      </c>
      <c r="G2768" s="4">
        <f t="shared" si="269"/>
        <v>27</v>
      </c>
      <c r="H2768" s="4">
        <f t="shared" si="271"/>
        <v>0</v>
      </c>
      <c r="I2768" s="5">
        <f t="shared" si="270"/>
        <v>0</v>
      </c>
      <c r="M2768" s="3">
        <v>22</v>
      </c>
      <c r="N2768" s="11">
        <f t="shared" si="266"/>
        <v>0</v>
      </c>
      <c r="O2768" s="3">
        <v>1</v>
      </c>
      <c r="P2768" s="11">
        <f t="shared" si="263"/>
        <v>0</v>
      </c>
      <c r="Q2768" s="12">
        <f t="shared" si="268"/>
        <v>4</v>
      </c>
      <c r="R2768" s="12">
        <f t="shared" si="267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64"/>
        <v>569</v>
      </c>
      <c r="F2769" s="4">
        <f t="shared" si="265"/>
        <v>17</v>
      </c>
      <c r="G2769" s="4">
        <f t="shared" si="269"/>
        <v>32</v>
      </c>
      <c r="H2769" s="4">
        <f t="shared" si="271"/>
        <v>1</v>
      </c>
      <c r="I2769" s="5">
        <f t="shared" si="270"/>
        <v>3.2258064516129031E-2</v>
      </c>
      <c r="M2769" s="3">
        <v>16</v>
      </c>
      <c r="N2769" s="11">
        <f t="shared" si="266"/>
        <v>1</v>
      </c>
      <c r="O2769" s="3">
        <v>0</v>
      </c>
      <c r="P2769" s="11">
        <f t="shared" si="263"/>
        <v>0</v>
      </c>
      <c r="Q2769" s="12">
        <f t="shared" si="268"/>
        <v>16</v>
      </c>
      <c r="R2769" s="12">
        <f t="shared" si="267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64"/>
        <v>242</v>
      </c>
      <c r="F2770" s="4">
        <f t="shared" si="265"/>
        <v>11</v>
      </c>
      <c r="G2770" s="4">
        <f t="shared" si="269"/>
        <v>6</v>
      </c>
      <c r="H2770" s="4">
        <f t="shared" si="271"/>
        <v>1</v>
      </c>
      <c r="I2770" s="5">
        <f t="shared" si="270"/>
        <v>0.2</v>
      </c>
      <c r="M2770" s="3">
        <v>3</v>
      </c>
      <c r="N2770" s="11">
        <f t="shared" si="266"/>
        <v>0</v>
      </c>
      <c r="O2770" s="3">
        <v>0</v>
      </c>
      <c r="P2770" s="11">
        <f t="shared" si="263"/>
        <v>0</v>
      </c>
      <c r="Q2770" s="12">
        <f t="shared" si="268"/>
        <v>3</v>
      </c>
      <c r="R2770" s="12">
        <f t="shared" si="267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64"/>
        <v>139</v>
      </c>
      <c r="F2771" s="4">
        <f t="shared" si="265"/>
        <v>14</v>
      </c>
      <c r="G2771" s="4">
        <f t="shared" si="269"/>
        <v>4</v>
      </c>
      <c r="H2771" s="4">
        <f t="shared" si="271"/>
        <v>0</v>
      </c>
      <c r="I2771" s="5">
        <f t="shared" si="270"/>
        <v>0</v>
      </c>
      <c r="M2771" s="3">
        <v>4</v>
      </c>
      <c r="N2771" s="11">
        <f t="shared" si="266"/>
        <v>0</v>
      </c>
      <c r="O2771" s="3">
        <v>0</v>
      </c>
      <c r="P2771" s="11">
        <f t="shared" si="263"/>
        <v>0</v>
      </c>
      <c r="Q2771" s="12">
        <f t="shared" si="268"/>
        <v>0</v>
      </c>
      <c r="R2771" s="12">
        <f t="shared" si="267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64"/>
        <v>414</v>
      </c>
      <c r="F2772" s="4">
        <f t="shared" si="265"/>
        <v>30</v>
      </c>
      <c r="G2772" s="4">
        <f t="shared" si="269"/>
        <v>37</v>
      </c>
      <c r="H2772" s="4">
        <f t="shared" si="271"/>
        <v>2</v>
      </c>
      <c r="I2772" s="5">
        <f t="shared" si="270"/>
        <v>5.7142857142857141E-2</v>
      </c>
      <c r="M2772" s="3">
        <v>24</v>
      </c>
      <c r="N2772" s="11">
        <f t="shared" si="266"/>
        <v>1</v>
      </c>
      <c r="O2772" s="3">
        <v>2</v>
      </c>
      <c r="P2772" s="11">
        <f t="shared" si="263"/>
        <v>0</v>
      </c>
      <c r="Q2772" s="12">
        <f t="shared" si="268"/>
        <v>11</v>
      </c>
      <c r="R2772" s="12">
        <f t="shared" si="267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64"/>
        <v>250</v>
      </c>
      <c r="F2773" s="4">
        <f t="shared" si="265"/>
        <v>11</v>
      </c>
      <c r="G2773" s="4">
        <f t="shared" si="269"/>
        <v>26</v>
      </c>
      <c r="H2773" s="4">
        <f t="shared" si="271"/>
        <v>1</v>
      </c>
      <c r="I2773" s="5">
        <f t="shared" si="270"/>
        <v>0.04</v>
      </c>
      <c r="M2773" s="3">
        <v>20</v>
      </c>
      <c r="N2773" s="11">
        <f t="shared" si="266"/>
        <v>0</v>
      </c>
      <c r="O2773" s="3">
        <v>1</v>
      </c>
      <c r="P2773" s="11">
        <f t="shared" si="263"/>
        <v>0</v>
      </c>
      <c r="Q2773" s="12">
        <f t="shared" si="268"/>
        <v>5</v>
      </c>
      <c r="R2773" s="12">
        <f t="shared" si="267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64"/>
        <v>358</v>
      </c>
      <c r="F2774" s="4">
        <f t="shared" si="265"/>
        <v>41</v>
      </c>
      <c r="G2774" s="4">
        <f t="shared" si="269"/>
        <v>13</v>
      </c>
      <c r="H2774" s="4">
        <f t="shared" si="271"/>
        <v>5</v>
      </c>
      <c r="I2774" s="5">
        <f t="shared" si="270"/>
        <v>0.625</v>
      </c>
      <c r="M2774" s="3">
        <v>5</v>
      </c>
      <c r="N2774" s="11">
        <f t="shared" si="266"/>
        <v>0</v>
      </c>
      <c r="O2774" s="3">
        <v>1</v>
      </c>
      <c r="P2774" s="11">
        <f t="shared" si="263"/>
        <v>0</v>
      </c>
      <c r="Q2774" s="12">
        <f t="shared" si="268"/>
        <v>7</v>
      </c>
      <c r="R2774" s="12">
        <f t="shared" si="267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64"/>
        <v>1740</v>
      </c>
      <c r="F2775" s="4">
        <f t="shared" si="265"/>
        <v>72</v>
      </c>
      <c r="G2775" s="4">
        <f t="shared" si="269"/>
        <v>124</v>
      </c>
      <c r="H2775" s="4">
        <f t="shared" si="271"/>
        <v>6</v>
      </c>
      <c r="I2775" s="5">
        <f t="shared" si="270"/>
        <v>5.0847457627118647E-2</v>
      </c>
      <c r="M2775" s="3">
        <v>71</v>
      </c>
      <c r="N2775" s="11">
        <f t="shared" si="266"/>
        <v>5</v>
      </c>
      <c r="O2775" s="3">
        <v>12</v>
      </c>
      <c r="P2775" s="11">
        <f t="shared" si="263"/>
        <v>0</v>
      </c>
      <c r="Q2775" s="12">
        <f t="shared" si="268"/>
        <v>41</v>
      </c>
      <c r="R2775" s="12">
        <f t="shared" si="267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64"/>
        <v>24</v>
      </c>
      <c r="F2776" s="4">
        <f t="shared" si="265"/>
        <v>2</v>
      </c>
      <c r="G2776" s="4">
        <f t="shared" si="269"/>
        <v>0</v>
      </c>
      <c r="H2776" s="4">
        <f t="shared" si="271"/>
        <v>0</v>
      </c>
      <c r="I2776" s="5">
        <f t="shared" si="270"/>
        <v>0</v>
      </c>
      <c r="M2776" s="3">
        <v>0</v>
      </c>
      <c r="N2776" s="11">
        <f t="shared" si="266"/>
        <v>0</v>
      </c>
      <c r="O2776" s="3">
        <v>0</v>
      </c>
      <c r="P2776" s="11">
        <f t="shared" si="263"/>
        <v>0</v>
      </c>
      <c r="Q2776" s="12">
        <f t="shared" si="268"/>
        <v>0</v>
      </c>
      <c r="R2776" s="12">
        <f t="shared" si="267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64"/>
        <v>222</v>
      </c>
      <c r="F2777" s="4">
        <f t="shared" si="265"/>
        <v>3</v>
      </c>
      <c r="G2777" s="4">
        <f t="shared" si="269"/>
        <v>8</v>
      </c>
      <c r="H2777" s="4">
        <f t="shared" si="271"/>
        <v>1</v>
      </c>
      <c r="I2777" s="5">
        <f t="shared" si="270"/>
        <v>0.14285714285714285</v>
      </c>
      <c r="M2777" s="3">
        <v>6</v>
      </c>
      <c r="N2777" s="11">
        <f t="shared" si="266"/>
        <v>0</v>
      </c>
      <c r="O2777" s="3">
        <v>0</v>
      </c>
      <c r="P2777" s="11">
        <f t="shared" si="263"/>
        <v>0</v>
      </c>
      <c r="Q2777" s="12">
        <f t="shared" si="268"/>
        <v>2</v>
      </c>
      <c r="R2777" s="12">
        <f t="shared" si="267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64"/>
        <v>576</v>
      </c>
      <c r="F2778" s="4">
        <f t="shared" si="265"/>
        <v>5</v>
      </c>
      <c r="G2778" s="4">
        <f t="shared" si="269"/>
        <v>4</v>
      </c>
      <c r="H2778" s="4">
        <f t="shared" si="271"/>
        <v>0</v>
      </c>
      <c r="I2778" s="5">
        <f t="shared" si="270"/>
        <v>0</v>
      </c>
      <c r="M2778" s="3">
        <v>3</v>
      </c>
      <c r="N2778" s="11">
        <f t="shared" si="266"/>
        <v>0</v>
      </c>
      <c r="O2778" s="3">
        <v>0</v>
      </c>
      <c r="P2778" s="11">
        <f t="shared" si="263"/>
        <v>0</v>
      </c>
      <c r="Q2778" s="12">
        <f t="shared" si="268"/>
        <v>1</v>
      </c>
      <c r="R2778" s="12">
        <f t="shared" si="267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64"/>
        <v>367</v>
      </c>
      <c r="F2779" s="4">
        <f t="shared" si="265"/>
        <v>42</v>
      </c>
      <c r="G2779" s="4">
        <f t="shared" si="269"/>
        <v>28</v>
      </c>
      <c r="H2779" s="4">
        <f t="shared" si="271"/>
        <v>1</v>
      </c>
      <c r="I2779" s="5">
        <f t="shared" si="270"/>
        <v>3.7037037037037035E-2</v>
      </c>
      <c r="M2779" s="3">
        <v>24</v>
      </c>
      <c r="N2779" s="11">
        <f t="shared" si="266"/>
        <v>1</v>
      </c>
      <c r="O2779" s="3">
        <v>2</v>
      </c>
      <c r="P2779" s="11">
        <f t="shared" si="263"/>
        <v>0</v>
      </c>
      <c r="Q2779" s="12">
        <f t="shared" si="268"/>
        <v>2</v>
      </c>
      <c r="R2779" s="12">
        <f t="shared" si="267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64"/>
        <v>194</v>
      </c>
      <c r="F2780" s="4">
        <f t="shared" si="265"/>
        <v>1</v>
      </c>
      <c r="G2780" s="4">
        <f t="shared" si="269"/>
        <v>13</v>
      </c>
      <c r="H2780" s="4">
        <f t="shared" si="271"/>
        <v>0</v>
      </c>
      <c r="I2780" s="5">
        <f t="shared" si="270"/>
        <v>0</v>
      </c>
      <c r="M2780" s="3">
        <v>5</v>
      </c>
      <c r="N2780" s="11">
        <f t="shared" si="266"/>
        <v>0</v>
      </c>
      <c r="O2780" s="3">
        <v>1</v>
      </c>
      <c r="P2780" s="11">
        <f t="shared" ref="P2780:P2843" si="272">O2780-SUMIFS(O:O,B:B,B2780,A:A,A2780-1)</f>
        <v>0</v>
      </c>
      <c r="Q2780" s="12">
        <f t="shared" si="268"/>
        <v>7</v>
      </c>
      <c r="R2780" s="12">
        <f t="shared" si="267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64"/>
        <v>250</v>
      </c>
      <c r="F2781" s="4">
        <f t="shared" si="265"/>
        <v>7</v>
      </c>
      <c r="G2781" s="4">
        <f t="shared" si="269"/>
        <v>5</v>
      </c>
      <c r="H2781" s="4">
        <f t="shared" si="271"/>
        <v>1</v>
      </c>
      <c r="I2781" s="5">
        <f t="shared" si="270"/>
        <v>0.25</v>
      </c>
      <c r="M2781" s="3">
        <v>1</v>
      </c>
      <c r="N2781" s="11">
        <f t="shared" si="266"/>
        <v>0</v>
      </c>
      <c r="O2781" s="3">
        <v>0</v>
      </c>
      <c r="P2781" s="11">
        <f t="shared" si="272"/>
        <v>0</v>
      </c>
      <c r="Q2781" s="12">
        <f t="shared" si="268"/>
        <v>4</v>
      </c>
      <c r="R2781" s="12">
        <f t="shared" si="267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64"/>
        <v>267</v>
      </c>
      <c r="F2782" s="4">
        <f t="shared" si="265"/>
        <v>3</v>
      </c>
      <c r="G2782" s="4">
        <f t="shared" si="269"/>
        <v>9</v>
      </c>
      <c r="H2782" s="4">
        <f t="shared" si="271"/>
        <v>0</v>
      </c>
      <c r="I2782" s="5">
        <f t="shared" si="270"/>
        <v>0</v>
      </c>
      <c r="M2782" s="3">
        <v>5</v>
      </c>
      <c r="N2782" s="11">
        <f t="shared" si="266"/>
        <v>0</v>
      </c>
      <c r="O2782" s="3">
        <v>0</v>
      </c>
      <c r="P2782" s="11">
        <f t="shared" si="272"/>
        <v>0</v>
      </c>
      <c r="Q2782" s="12">
        <f t="shared" si="268"/>
        <v>4</v>
      </c>
      <c r="R2782" s="12">
        <f t="shared" si="267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64"/>
        <v>175</v>
      </c>
      <c r="F2783" s="4">
        <f t="shared" si="265"/>
        <v>4</v>
      </c>
      <c r="G2783" s="4">
        <f t="shared" si="269"/>
        <v>3</v>
      </c>
      <c r="H2783" s="4">
        <f t="shared" si="271"/>
        <v>1</v>
      </c>
      <c r="I2783" s="5">
        <f t="shared" si="270"/>
        <v>0.5</v>
      </c>
      <c r="M2783" s="3">
        <v>2</v>
      </c>
      <c r="N2783" s="11">
        <f t="shared" si="266"/>
        <v>1</v>
      </c>
      <c r="O2783" s="3">
        <v>0</v>
      </c>
      <c r="P2783" s="11">
        <f t="shared" si="272"/>
        <v>0</v>
      </c>
      <c r="Q2783" s="12">
        <f t="shared" si="268"/>
        <v>1</v>
      </c>
      <c r="R2783" s="12">
        <f t="shared" si="267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64"/>
        <v>139</v>
      </c>
      <c r="F2784" s="4">
        <f t="shared" si="265"/>
        <v>2</v>
      </c>
      <c r="G2784" s="4">
        <f t="shared" si="269"/>
        <v>4</v>
      </c>
      <c r="H2784" s="4">
        <f t="shared" si="271"/>
        <v>0</v>
      </c>
      <c r="I2784" s="5">
        <f t="shared" si="270"/>
        <v>0</v>
      </c>
      <c r="M2784" s="3">
        <v>4</v>
      </c>
      <c r="N2784" s="11">
        <f t="shared" si="266"/>
        <v>0</v>
      </c>
      <c r="O2784" s="3">
        <v>0</v>
      </c>
      <c r="P2784" s="11">
        <f t="shared" si="272"/>
        <v>0</v>
      </c>
      <c r="Q2784" s="12">
        <f t="shared" si="268"/>
        <v>0</v>
      </c>
      <c r="R2784" s="12">
        <f t="shared" si="267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64"/>
        <v>169</v>
      </c>
      <c r="F2785" s="4">
        <f t="shared" si="265"/>
        <v>4</v>
      </c>
      <c r="G2785" s="4">
        <f t="shared" si="269"/>
        <v>6</v>
      </c>
      <c r="H2785" s="4">
        <f t="shared" si="271"/>
        <v>0</v>
      </c>
      <c r="I2785" s="5">
        <f t="shared" si="270"/>
        <v>0</v>
      </c>
      <c r="M2785" s="3">
        <v>4</v>
      </c>
      <c r="N2785" s="11">
        <f t="shared" si="266"/>
        <v>0</v>
      </c>
      <c r="O2785" s="3">
        <v>0</v>
      </c>
      <c r="P2785" s="11">
        <f t="shared" si="272"/>
        <v>0</v>
      </c>
      <c r="Q2785" s="12">
        <f t="shared" si="268"/>
        <v>2</v>
      </c>
      <c r="R2785" s="12">
        <f t="shared" si="267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64"/>
        <v>174</v>
      </c>
      <c r="F2786" s="4">
        <f t="shared" si="265"/>
        <v>1</v>
      </c>
      <c r="G2786" s="4">
        <f t="shared" si="269"/>
        <v>6</v>
      </c>
      <c r="H2786" s="4">
        <f t="shared" si="271"/>
        <v>0</v>
      </c>
      <c r="I2786" s="5">
        <f t="shared" si="270"/>
        <v>0</v>
      </c>
      <c r="M2786" s="3">
        <v>6</v>
      </c>
      <c r="N2786" s="11">
        <f t="shared" si="266"/>
        <v>2</v>
      </c>
      <c r="O2786" s="3">
        <v>0</v>
      </c>
      <c r="P2786" s="11">
        <f t="shared" si="272"/>
        <v>0</v>
      </c>
      <c r="Q2786" s="12">
        <f t="shared" si="268"/>
        <v>0</v>
      </c>
      <c r="R2786" s="12">
        <f t="shared" si="267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64"/>
        <v>337</v>
      </c>
      <c r="F2787" s="4">
        <f t="shared" si="265"/>
        <v>41</v>
      </c>
      <c r="G2787" s="4">
        <f t="shared" si="269"/>
        <v>16</v>
      </c>
      <c r="H2787" s="4">
        <f t="shared" si="271"/>
        <v>0</v>
      </c>
      <c r="I2787" s="5">
        <f t="shared" si="270"/>
        <v>0</v>
      </c>
      <c r="M2787" s="3">
        <v>13</v>
      </c>
      <c r="N2787" s="11">
        <f t="shared" si="266"/>
        <v>0</v>
      </c>
      <c r="O2787" s="3">
        <v>0</v>
      </c>
      <c r="P2787" s="11">
        <f t="shared" si="272"/>
        <v>0</v>
      </c>
      <c r="Q2787" s="12">
        <f t="shared" si="268"/>
        <v>3</v>
      </c>
      <c r="R2787" s="12">
        <f t="shared" si="267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64"/>
        <v>42</v>
      </c>
      <c r="F2788" s="4">
        <f t="shared" si="265"/>
        <v>1</v>
      </c>
      <c r="G2788" s="4">
        <f t="shared" si="269"/>
        <v>2</v>
      </c>
      <c r="H2788" s="4">
        <f t="shared" si="271"/>
        <v>0</v>
      </c>
      <c r="I2788" s="5">
        <f t="shared" si="270"/>
        <v>0</v>
      </c>
      <c r="M2788" s="3">
        <v>2</v>
      </c>
      <c r="N2788" s="11">
        <f t="shared" si="266"/>
        <v>0</v>
      </c>
      <c r="O2788" s="3">
        <v>0</v>
      </c>
      <c r="P2788" s="11">
        <f t="shared" si="272"/>
        <v>0</v>
      </c>
      <c r="Q2788" s="12">
        <f t="shared" si="268"/>
        <v>0</v>
      </c>
      <c r="R2788" s="12">
        <f t="shared" si="267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273">SUM(C2789:D2789)</f>
        <v>3777</v>
      </c>
      <c r="F2789" s="4">
        <f t="shared" si="265"/>
        <v>437</v>
      </c>
      <c r="G2789" s="4">
        <f t="shared" si="269"/>
        <v>196</v>
      </c>
      <c r="H2789" s="4">
        <f t="shared" si="271"/>
        <v>3</v>
      </c>
      <c r="I2789" s="5">
        <f t="shared" si="270"/>
        <v>1.5544041450777202E-2</v>
      </c>
      <c r="M2789" s="3">
        <v>168</v>
      </c>
      <c r="N2789" s="11">
        <f t="shared" si="266"/>
        <v>21</v>
      </c>
      <c r="O2789" s="3">
        <v>4</v>
      </c>
      <c r="P2789" s="11">
        <f t="shared" si="272"/>
        <v>0</v>
      </c>
      <c r="Q2789" s="12">
        <f t="shared" si="268"/>
        <v>24</v>
      </c>
      <c r="R2789" s="12">
        <f t="shared" si="267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73"/>
        <v>803</v>
      </c>
      <c r="F2790" s="4">
        <f t="shared" ref="F2790:F2853" si="274">E2790-SUMIFS(E:E,A:A,A2790-1,B:B,B2790)</f>
        <v>236</v>
      </c>
      <c r="G2790" s="4">
        <f t="shared" si="269"/>
        <v>4</v>
      </c>
      <c r="H2790" s="4">
        <f t="shared" si="271"/>
        <v>0</v>
      </c>
      <c r="I2790" s="5">
        <f t="shared" si="270"/>
        <v>0</v>
      </c>
      <c r="M2790" s="3">
        <v>0</v>
      </c>
      <c r="N2790" s="11">
        <f t="shared" ref="N2790:N2853" si="275">M2790-SUMIFS(M:M,B:B,B2790,A:A,A2790-1)</f>
        <v>0</v>
      </c>
      <c r="O2790" s="3">
        <v>0</v>
      </c>
      <c r="P2790" s="11">
        <f t="shared" si="272"/>
        <v>0</v>
      </c>
      <c r="Q2790" s="12">
        <f t="shared" si="268"/>
        <v>4</v>
      </c>
      <c r="R2790" s="12">
        <f t="shared" ref="R2790:R2853" si="276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73"/>
        <v>208</v>
      </c>
      <c r="F2791" s="4">
        <f t="shared" si="274"/>
        <v>7</v>
      </c>
      <c r="G2791" s="4">
        <f t="shared" si="269"/>
        <v>16</v>
      </c>
      <c r="H2791" s="4">
        <f t="shared" si="271"/>
        <v>0</v>
      </c>
      <c r="I2791" s="5">
        <f t="shared" si="270"/>
        <v>0</v>
      </c>
      <c r="M2791" s="3">
        <v>2</v>
      </c>
      <c r="N2791" s="11">
        <f t="shared" si="275"/>
        <v>0</v>
      </c>
      <c r="O2791" s="3">
        <v>0</v>
      </c>
      <c r="P2791" s="11">
        <f t="shared" si="272"/>
        <v>0</v>
      </c>
      <c r="Q2791" s="12">
        <f t="shared" si="268"/>
        <v>14</v>
      </c>
      <c r="R2791" s="12">
        <f t="shared" si="276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73"/>
        <v>420</v>
      </c>
      <c r="F2792" s="4">
        <f t="shared" si="274"/>
        <v>18</v>
      </c>
      <c r="G2792" s="4">
        <f t="shared" si="269"/>
        <v>16</v>
      </c>
      <c r="H2792" s="4">
        <f t="shared" si="271"/>
        <v>1</v>
      </c>
      <c r="I2792" s="5">
        <f t="shared" si="270"/>
        <v>6.6666666666666666E-2</v>
      </c>
      <c r="M2792" s="3">
        <v>13</v>
      </c>
      <c r="N2792" s="11">
        <f t="shared" si="275"/>
        <v>0</v>
      </c>
      <c r="O2792" s="3">
        <v>0</v>
      </c>
      <c r="P2792" s="11">
        <f t="shared" si="272"/>
        <v>0</v>
      </c>
      <c r="Q2792" s="12">
        <f t="shared" si="268"/>
        <v>3</v>
      </c>
      <c r="R2792" s="12">
        <f t="shared" si="276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73"/>
        <v>57</v>
      </c>
      <c r="F2793" s="4">
        <f t="shared" si="274"/>
        <v>4</v>
      </c>
      <c r="G2793" s="4">
        <f t="shared" si="269"/>
        <v>2</v>
      </c>
      <c r="H2793" s="4">
        <f t="shared" si="271"/>
        <v>0</v>
      </c>
      <c r="I2793" s="5">
        <f t="shared" si="270"/>
        <v>0</v>
      </c>
      <c r="M2793" s="3">
        <v>2</v>
      </c>
      <c r="N2793" s="11">
        <f t="shared" si="275"/>
        <v>0</v>
      </c>
      <c r="O2793" s="3">
        <v>0</v>
      </c>
      <c r="P2793" s="11">
        <f t="shared" si="272"/>
        <v>0</v>
      </c>
      <c r="Q2793" s="12">
        <f t="shared" si="268"/>
        <v>0</v>
      </c>
      <c r="R2793" s="12">
        <f t="shared" si="276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73"/>
        <v>206</v>
      </c>
      <c r="F2794" s="4">
        <f t="shared" si="274"/>
        <v>11</v>
      </c>
      <c r="G2794" s="4">
        <f t="shared" si="269"/>
        <v>11</v>
      </c>
      <c r="H2794" s="4">
        <f t="shared" si="271"/>
        <v>1</v>
      </c>
      <c r="I2794" s="5">
        <f t="shared" si="270"/>
        <v>0.1</v>
      </c>
      <c r="M2794" s="3">
        <v>5</v>
      </c>
      <c r="N2794" s="11">
        <f t="shared" si="275"/>
        <v>0</v>
      </c>
      <c r="O2794" s="3">
        <v>0</v>
      </c>
      <c r="P2794" s="11">
        <f t="shared" si="272"/>
        <v>0</v>
      </c>
      <c r="Q2794" s="12">
        <f t="shared" si="268"/>
        <v>6</v>
      </c>
      <c r="R2794" s="12">
        <f t="shared" si="276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73"/>
        <v>372</v>
      </c>
      <c r="F2795" s="4">
        <f t="shared" si="274"/>
        <v>21</v>
      </c>
      <c r="G2795" s="4">
        <f t="shared" si="269"/>
        <v>23</v>
      </c>
      <c r="H2795" s="4">
        <f t="shared" si="271"/>
        <v>0</v>
      </c>
      <c r="I2795" s="5">
        <f t="shared" si="270"/>
        <v>0</v>
      </c>
      <c r="M2795" s="3">
        <v>17</v>
      </c>
      <c r="N2795" s="11">
        <f t="shared" si="275"/>
        <v>0</v>
      </c>
      <c r="O2795" s="3">
        <v>0</v>
      </c>
      <c r="P2795" s="11">
        <f t="shared" si="272"/>
        <v>0</v>
      </c>
      <c r="Q2795" s="12">
        <f t="shared" si="268"/>
        <v>6</v>
      </c>
      <c r="R2795" s="12">
        <f t="shared" si="276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73"/>
        <v>557</v>
      </c>
      <c r="F2796" s="4">
        <f t="shared" si="274"/>
        <v>4</v>
      </c>
      <c r="G2796" s="4">
        <f t="shared" si="269"/>
        <v>34</v>
      </c>
      <c r="H2796" s="4">
        <f t="shared" si="271"/>
        <v>0</v>
      </c>
      <c r="I2796" s="5">
        <f t="shared" si="270"/>
        <v>0</v>
      </c>
      <c r="M2796" s="3">
        <v>12</v>
      </c>
      <c r="N2796" s="11">
        <f t="shared" si="275"/>
        <v>0</v>
      </c>
      <c r="O2796" s="3">
        <v>3</v>
      </c>
      <c r="P2796" s="11">
        <f t="shared" si="272"/>
        <v>0</v>
      </c>
      <c r="Q2796" s="12">
        <f t="shared" si="268"/>
        <v>19</v>
      </c>
      <c r="R2796" s="12">
        <f t="shared" si="276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73"/>
        <v>1048</v>
      </c>
      <c r="F2797" s="4">
        <f t="shared" si="274"/>
        <v>30</v>
      </c>
      <c r="G2797" s="4">
        <f t="shared" si="269"/>
        <v>90</v>
      </c>
      <c r="H2797" s="4">
        <f t="shared" si="271"/>
        <v>3</v>
      </c>
      <c r="I2797" s="5">
        <f t="shared" si="270"/>
        <v>3.4482758620689655E-2</v>
      </c>
      <c r="M2797" s="3">
        <v>43</v>
      </c>
      <c r="N2797" s="11">
        <f t="shared" si="275"/>
        <v>4</v>
      </c>
      <c r="O2797" s="3">
        <v>1</v>
      </c>
      <c r="P2797" s="11">
        <f t="shared" si="272"/>
        <v>0</v>
      </c>
      <c r="Q2797" s="12">
        <f t="shared" si="268"/>
        <v>46</v>
      </c>
      <c r="R2797" s="12">
        <f t="shared" si="276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73"/>
        <v>439</v>
      </c>
      <c r="F2798" s="4">
        <f t="shared" si="274"/>
        <v>229</v>
      </c>
      <c r="G2798" s="4">
        <f t="shared" si="269"/>
        <v>28</v>
      </c>
      <c r="H2798" s="4">
        <f t="shared" si="271"/>
        <v>0</v>
      </c>
      <c r="I2798" s="5">
        <f t="shared" si="270"/>
        <v>0</v>
      </c>
      <c r="M2798" s="3">
        <v>21</v>
      </c>
      <c r="N2798" s="11">
        <f t="shared" si="275"/>
        <v>0</v>
      </c>
      <c r="O2798" s="3">
        <v>1</v>
      </c>
      <c r="P2798" s="11">
        <f t="shared" si="272"/>
        <v>0</v>
      </c>
      <c r="Q2798" s="12">
        <f t="shared" si="268"/>
        <v>6</v>
      </c>
      <c r="R2798" s="12">
        <f t="shared" si="276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73"/>
        <v>319</v>
      </c>
      <c r="F2799" s="4">
        <f t="shared" si="274"/>
        <v>19</v>
      </c>
      <c r="G2799" s="4">
        <f t="shared" si="269"/>
        <v>22</v>
      </c>
      <c r="H2799" s="4">
        <f t="shared" si="271"/>
        <v>6</v>
      </c>
      <c r="I2799" s="5">
        <f t="shared" si="270"/>
        <v>0.375</v>
      </c>
      <c r="M2799" s="3">
        <v>6</v>
      </c>
      <c r="N2799" s="11">
        <f t="shared" si="275"/>
        <v>-1</v>
      </c>
      <c r="O2799" s="3">
        <v>1</v>
      </c>
      <c r="P2799" s="11">
        <f t="shared" si="272"/>
        <v>0</v>
      </c>
      <c r="Q2799" s="12">
        <f t="shared" si="268"/>
        <v>15</v>
      </c>
      <c r="R2799" s="12">
        <f t="shared" si="276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73"/>
        <v>922</v>
      </c>
      <c r="F2800" s="4">
        <f t="shared" si="274"/>
        <v>67</v>
      </c>
      <c r="G2800" s="4">
        <f t="shared" si="269"/>
        <v>34</v>
      </c>
      <c r="H2800" s="4">
        <f t="shared" si="271"/>
        <v>0</v>
      </c>
      <c r="I2800" s="5">
        <f t="shared" si="270"/>
        <v>0</v>
      </c>
      <c r="M2800" s="3">
        <v>30</v>
      </c>
      <c r="N2800" s="11">
        <f t="shared" si="275"/>
        <v>0</v>
      </c>
      <c r="O2800" s="3">
        <v>0</v>
      </c>
      <c r="P2800" s="11">
        <f t="shared" si="272"/>
        <v>0</v>
      </c>
      <c r="Q2800" s="12">
        <f t="shared" si="268"/>
        <v>4</v>
      </c>
      <c r="R2800" s="12">
        <f t="shared" si="276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73"/>
        <v>593</v>
      </c>
      <c r="F2801" s="4">
        <f t="shared" si="274"/>
        <v>22</v>
      </c>
      <c r="G2801" s="4">
        <f t="shared" si="269"/>
        <v>6</v>
      </c>
      <c r="H2801" s="4">
        <f t="shared" si="271"/>
        <v>0</v>
      </c>
      <c r="I2801" s="5">
        <f t="shared" si="270"/>
        <v>0</v>
      </c>
      <c r="M2801" s="3">
        <v>4</v>
      </c>
      <c r="N2801" s="11">
        <f t="shared" si="275"/>
        <v>0</v>
      </c>
      <c r="O2801" s="3">
        <v>0</v>
      </c>
      <c r="P2801" s="11">
        <f t="shared" si="272"/>
        <v>0</v>
      </c>
      <c r="Q2801" s="12">
        <f t="shared" si="268"/>
        <v>2</v>
      </c>
      <c r="R2801" s="12">
        <f t="shared" si="276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73"/>
        <v>191</v>
      </c>
      <c r="F2802" s="4">
        <f t="shared" si="274"/>
        <v>3</v>
      </c>
      <c r="G2802" s="4">
        <f t="shared" si="269"/>
        <v>9</v>
      </c>
      <c r="H2802" s="4">
        <f t="shared" si="271"/>
        <v>0</v>
      </c>
      <c r="I2802" s="5">
        <f t="shared" si="270"/>
        <v>0</v>
      </c>
      <c r="M2802" s="3">
        <v>6</v>
      </c>
      <c r="N2802" s="11">
        <f t="shared" si="275"/>
        <v>0</v>
      </c>
      <c r="O2802" s="3">
        <v>0</v>
      </c>
      <c r="P2802" s="11">
        <f t="shared" si="272"/>
        <v>0</v>
      </c>
      <c r="Q2802" s="12">
        <f t="shared" si="268"/>
        <v>3</v>
      </c>
      <c r="R2802" s="12">
        <f t="shared" si="276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73"/>
        <v>99</v>
      </c>
      <c r="F2803" s="4">
        <f t="shared" si="274"/>
        <v>2</v>
      </c>
      <c r="G2803" s="4">
        <f t="shared" si="269"/>
        <v>3</v>
      </c>
      <c r="H2803" s="4">
        <f t="shared" si="271"/>
        <v>0</v>
      </c>
      <c r="I2803" s="5">
        <f t="shared" si="270"/>
        <v>0</v>
      </c>
      <c r="M2803" s="3">
        <v>2</v>
      </c>
      <c r="N2803" s="11">
        <f t="shared" si="275"/>
        <v>0</v>
      </c>
      <c r="O2803" s="3">
        <v>0</v>
      </c>
      <c r="P2803" s="11">
        <f t="shared" si="272"/>
        <v>0</v>
      </c>
      <c r="Q2803" s="12">
        <f t="shared" si="268"/>
        <v>1</v>
      </c>
      <c r="R2803" s="12">
        <f t="shared" si="276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73"/>
        <v>297</v>
      </c>
      <c r="F2804" s="4">
        <f t="shared" si="274"/>
        <v>13</v>
      </c>
      <c r="G2804" s="4">
        <f t="shared" si="269"/>
        <v>11</v>
      </c>
      <c r="H2804" s="4">
        <f t="shared" si="271"/>
        <v>0</v>
      </c>
      <c r="I2804" s="5">
        <f t="shared" si="270"/>
        <v>0</v>
      </c>
      <c r="M2804" s="3">
        <v>7</v>
      </c>
      <c r="N2804" s="11">
        <f t="shared" si="275"/>
        <v>0</v>
      </c>
      <c r="O2804" s="3">
        <v>1</v>
      </c>
      <c r="P2804" s="11">
        <f t="shared" si="272"/>
        <v>0</v>
      </c>
      <c r="Q2804" s="12">
        <f t="shared" si="268"/>
        <v>3</v>
      </c>
      <c r="R2804" s="12">
        <f t="shared" si="276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73"/>
        <v>2089</v>
      </c>
      <c r="F2805" s="4">
        <f t="shared" si="274"/>
        <v>257</v>
      </c>
      <c r="G2805" s="4">
        <f t="shared" si="269"/>
        <v>124</v>
      </c>
      <c r="H2805" s="4">
        <f t="shared" si="271"/>
        <v>2</v>
      </c>
      <c r="I2805" s="5">
        <f t="shared" si="270"/>
        <v>1.6393442622950821E-2</v>
      </c>
      <c r="M2805" s="3">
        <v>56</v>
      </c>
      <c r="N2805" s="11">
        <f t="shared" si="275"/>
        <v>1</v>
      </c>
      <c r="O2805" s="3">
        <v>2</v>
      </c>
      <c r="P2805" s="11">
        <f t="shared" si="272"/>
        <v>0</v>
      </c>
      <c r="Q2805" s="12">
        <f t="shared" si="268"/>
        <v>66</v>
      </c>
      <c r="R2805" s="12">
        <f t="shared" si="276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73"/>
        <v>90</v>
      </c>
      <c r="F2806" s="4">
        <f t="shared" si="274"/>
        <v>4</v>
      </c>
      <c r="G2806" s="4">
        <f t="shared" si="269"/>
        <v>2</v>
      </c>
      <c r="H2806" s="4">
        <f t="shared" si="271"/>
        <v>0</v>
      </c>
      <c r="I2806" s="5">
        <f t="shared" si="270"/>
        <v>0</v>
      </c>
      <c r="M2806" s="3">
        <v>0</v>
      </c>
      <c r="N2806" s="11">
        <f t="shared" si="275"/>
        <v>0</v>
      </c>
      <c r="O2806" s="3">
        <v>0</v>
      </c>
      <c r="P2806" s="11">
        <f t="shared" si="272"/>
        <v>0</v>
      </c>
      <c r="Q2806" s="12">
        <f t="shared" si="268"/>
        <v>2</v>
      </c>
      <c r="R2806" s="12">
        <f t="shared" si="276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273"/>
        <v>142</v>
      </c>
      <c r="F2807" s="4">
        <f t="shared" si="274"/>
        <v>11</v>
      </c>
      <c r="G2807" s="4">
        <f t="shared" si="269"/>
        <v>5</v>
      </c>
      <c r="H2807" s="4">
        <f t="shared" si="271"/>
        <v>0</v>
      </c>
      <c r="I2807" s="5">
        <f t="shared" si="270"/>
        <v>0</v>
      </c>
      <c r="M2807" s="3">
        <v>5</v>
      </c>
      <c r="N2807" s="11">
        <f t="shared" si="275"/>
        <v>0</v>
      </c>
      <c r="O2807" s="3">
        <v>0</v>
      </c>
      <c r="P2807" s="11">
        <f t="shared" si="272"/>
        <v>0</v>
      </c>
      <c r="Q2807" s="12">
        <f t="shared" ref="Q2807:Q2839" si="277">G2807-O2807-M2807</f>
        <v>0</v>
      </c>
      <c r="R2807" s="12">
        <f t="shared" si="276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273"/>
        <v>214</v>
      </c>
      <c r="F2808" s="4">
        <f t="shared" si="274"/>
        <v>17</v>
      </c>
      <c r="G2808" s="4">
        <f t="shared" si="269"/>
        <v>9</v>
      </c>
      <c r="H2808" s="4">
        <f t="shared" si="271"/>
        <v>0</v>
      </c>
      <c r="I2808" s="5">
        <f t="shared" si="270"/>
        <v>0</v>
      </c>
      <c r="M2808" s="3">
        <v>3</v>
      </c>
      <c r="N2808" s="11">
        <f t="shared" si="275"/>
        <v>0</v>
      </c>
      <c r="O2808" s="3">
        <v>1</v>
      </c>
      <c r="P2808" s="11">
        <f t="shared" si="272"/>
        <v>0</v>
      </c>
      <c r="Q2808" s="12">
        <f t="shared" si="277"/>
        <v>5</v>
      </c>
      <c r="R2808" s="12">
        <f t="shared" si="276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273"/>
        <v>461</v>
      </c>
      <c r="F2809" s="4">
        <f t="shared" si="274"/>
        <v>1</v>
      </c>
      <c r="G2809" s="4">
        <f t="shared" si="269"/>
        <v>7</v>
      </c>
      <c r="H2809" s="4">
        <f t="shared" si="271"/>
        <v>0</v>
      </c>
      <c r="I2809" s="5">
        <f t="shared" si="270"/>
        <v>0</v>
      </c>
      <c r="M2809" s="3">
        <v>5</v>
      </c>
      <c r="N2809" s="11">
        <f t="shared" si="275"/>
        <v>1</v>
      </c>
      <c r="O2809" s="3">
        <v>0</v>
      </c>
      <c r="P2809" s="11">
        <f t="shared" si="272"/>
        <v>0</v>
      </c>
      <c r="Q2809" s="12">
        <f t="shared" si="277"/>
        <v>2</v>
      </c>
      <c r="R2809" s="12">
        <f t="shared" si="276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273"/>
        <v>59</v>
      </c>
      <c r="F2810" s="4">
        <f t="shared" si="274"/>
        <v>0</v>
      </c>
      <c r="G2810" s="4">
        <f t="shared" ref="G2810:G2873" si="278">C2810</f>
        <v>6</v>
      </c>
      <c r="H2810" s="4">
        <f t="shared" si="271"/>
        <v>0</v>
      </c>
      <c r="I2810" s="5">
        <f t="shared" si="270"/>
        <v>0</v>
      </c>
      <c r="M2810" s="3">
        <v>3</v>
      </c>
      <c r="N2810" s="11">
        <f t="shared" si="275"/>
        <v>0</v>
      </c>
      <c r="O2810" s="3">
        <v>0</v>
      </c>
      <c r="P2810" s="11">
        <f t="shared" si="272"/>
        <v>0</v>
      </c>
      <c r="Q2810" s="12">
        <f t="shared" si="277"/>
        <v>3</v>
      </c>
      <c r="R2810" s="12">
        <f t="shared" si="276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273"/>
        <v>53</v>
      </c>
      <c r="F2811" s="4">
        <f t="shared" si="274"/>
        <v>0</v>
      </c>
      <c r="G2811" s="4">
        <f t="shared" si="278"/>
        <v>0</v>
      </c>
      <c r="H2811" s="4">
        <f t="shared" si="271"/>
        <v>0</v>
      </c>
      <c r="I2811" s="5">
        <f t="shared" si="270"/>
        <v>0</v>
      </c>
      <c r="M2811" s="3">
        <v>0</v>
      </c>
      <c r="N2811" s="11">
        <f t="shared" si="275"/>
        <v>0</v>
      </c>
      <c r="O2811" s="3">
        <v>0</v>
      </c>
      <c r="P2811" s="11">
        <f t="shared" si="272"/>
        <v>0</v>
      </c>
      <c r="Q2811" s="12">
        <f t="shared" si="277"/>
        <v>0</v>
      </c>
      <c r="R2811" s="12">
        <f t="shared" si="276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273"/>
        <v>85</v>
      </c>
      <c r="F2812" s="4">
        <f t="shared" si="274"/>
        <v>3</v>
      </c>
      <c r="G2812" s="4">
        <f t="shared" si="278"/>
        <v>5</v>
      </c>
      <c r="H2812" s="4">
        <f t="shared" si="271"/>
        <v>0</v>
      </c>
      <c r="I2812" s="5">
        <f t="shared" si="270"/>
        <v>0</v>
      </c>
      <c r="M2812" s="3">
        <v>4</v>
      </c>
      <c r="N2812" s="11">
        <f t="shared" si="275"/>
        <v>0</v>
      </c>
      <c r="O2812" s="3">
        <v>0</v>
      </c>
      <c r="P2812" s="11">
        <f t="shared" si="272"/>
        <v>0</v>
      </c>
      <c r="Q2812" s="12">
        <f t="shared" si="277"/>
        <v>1</v>
      </c>
      <c r="R2812" s="12">
        <f t="shared" si="276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273"/>
        <v>1179</v>
      </c>
      <c r="F2813" s="4">
        <f t="shared" si="274"/>
        <v>15</v>
      </c>
      <c r="G2813" s="4">
        <f t="shared" si="278"/>
        <v>95</v>
      </c>
      <c r="H2813" s="4">
        <f t="shared" si="271"/>
        <v>-1</v>
      </c>
      <c r="I2813" s="5">
        <f t="shared" si="270"/>
        <v>-1.0416666666666666E-2</v>
      </c>
      <c r="M2813" s="3">
        <v>74</v>
      </c>
      <c r="N2813" s="11">
        <f t="shared" si="275"/>
        <v>29</v>
      </c>
      <c r="O2813" s="3">
        <v>3</v>
      </c>
      <c r="P2813" s="11">
        <f t="shared" si="272"/>
        <v>0</v>
      </c>
      <c r="Q2813" s="12">
        <f t="shared" si="277"/>
        <v>18</v>
      </c>
      <c r="R2813" s="12">
        <f t="shared" si="276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273"/>
        <v>295</v>
      </c>
      <c r="F2814" s="4">
        <f t="shared" si="274"/>
        <v>5</v>
      </c>
      <c r="G2814" s="4">
        <f t="shared" si="278"/>
        <v>3</v>
      </c>
      <c r="H2814" s="4">
        <f t="shared" si="271"/>
        <v>1</v>
      </c>
      <c r="I2814" s="5">
        <f t="shared" si="270"/>
        <v>0.5</v>
      </c>
      <c r="M2814" s="3">
        <v>2</v>
      </c>
      <c r="N2814" s="11">
        <f t="shared" si="275"/>
        <v>1</v>
      </c>
      <c r="O2814" s="3">
        <v>0</v>
      </c>
      <c r="P2814" s="11">
        <f t="shared" si="272"/>
        <v>0</v>
      </c>
      <c r="Q2814" s="12">
        <f t="shared" si="277"/>
        <v>1</v>
      </c>
      <c r="R2814" s="12">
        <f t="shared" si="276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273"/>
        <v>555</v>
      </c>
      <c r="F2815" s="4">
        <f t="shared" si="274"/>
        <v>96</v>
      </c>
      <c r="G2815" s="4">
        <f t="shared" si="278"/>
        <v>8</v>
      </c>
      <c r="H2815" s="4">
        <f t="shared" si="271"/>
        <v>0</v>
      </c>
      <c r="I2815" s="5">
        <f t="shared" si="270"/>
        <v>0</v>
      </c>
      <c r="M2815" s="3">
        <v>7</v>
      </c>
      <c r="N2815" s="11">
        <f t="shared" si="275"/>
        <v>0</v>
      </c>
      <c r="O2815" s="3">
        <v>0</v>
      </c>
      <c r="P2815" s="11">
        <f t="shared" si="272"/>
        <v>0</v>
      </c>
      <c r="Q2815" s="12">
        <f t="shared" si="277"/>
        <v>1</v>
      </c>
      <c r="R2815" s="12">
        <f t="shared" si="276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273"/>
        <v>1098</v>
      </c>
      <c r="F2816" s="4">
        <f t="shared" si="274"/>
        <v>68</v>
      </c>
      <c r="G2816" s="4">
        <f t="shared" si="278"/>
        <v>117</v>
      </c>
      <c r="H2816" s="4">
        <f t="shared" si="271"/>
        <v>1</v>
      </c>
      <c r="I2816" s="5">
        <f t="shared" si="270"/>
        <v>8.6206896551724137E-3</v>
      </c>
      <c r="M2816" s="3">
        <v>78</v>
      </c>
      <c r="N2816" s="11">
        <f t="shared" si="275"/>
        <v>3</v>
      </c>
      <c r="O2816" s="3">
        <v>0</v>
      </c>
      <c r="P2816" s="11">
        <f t="shared" si="272"/>
        <v>0</v>
      </c>
      <c r="Q2816" s="12">
        <f t="shared" si="277"/>
        <v>39</v>
      </c>
      <c r="R2816" s="12">
        <f t="shared" si="276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273"/>
        <v>3414</v>
      </c>
      <c r="F2817" s="4">
        <f t="shared" si="274"/>
        <v>456</v>
      </c>
      <c r="G2817" s="4">
        <f t="shared" si="278"/>
        <v>338</v>
      </c>
      <c r="H2817" s="4">
        <f t="shared" si="271"/>
        <v>10</v>
      </c>
      <c r="I2817" s="5">
        <f t="shared" si="270"/>
        <v>3.048780487804878E-2</v>
      </c>
      <c r="M2817" s="3">
        <v>161</v>
      </c>
      <c r="N2817" s="11">
        <f t="shared" si="275"/>
        <v>11</v>
      </c>
      <c r="O2817" s="3">
        <v>7</v>
      </c>
      <c r="P2817" s="11">
        <f t="shared" si="272"/>
        <v>0</v>
      </c>
      <c r="Q2817" s="12">
        <f t="shared" si="277"/>
        <v>170</v>
      </c>
      <c r="R2817" s="12">
        <f t="shared" si="276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273"/>
        <v>177</v>
      </c>
      <c r="F2818" s="4">
        <f t="shared" si="274"/>
        <v>29</v>
      </c>
      <c r="G2818" s="4">
        <f t="shared" si="278"/>
        <v>12</v>
      </c>
      <c r="H2818" s="4">
        <f t="shared" si="271"/>
        <v>1</v>
      </c>
      <c r="I2818" s="5">
        <f t="shared" si="270"/>
        <v>9.0909090909090912E-2</v>
      </c>
      <c r="M2818" s="3">
        <v>10</v>
      </c>
      <c r="N2818" s="11">
        <f t="shared" si="275"/>
        <v>5</v>
      </c>
      <c r="O2818" s="3">
        <v>0</v>
      </c>
      <c r="P2818" s="11">
        <f t="shared" si="272"/>
        <v>0</v>
      </c>
      <c r="Q2818" s="12">
        <f t="shared" si="277"/>
        <v>2</v>
      </c>
      <c r="R2818" s="12">
        <f t="shared" si="276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273"/>
        <v>199</v>
      </c>
      <c r="F2819" s="4">
        <f t="shared" si="274"/>
        <v>13</v>
      </c>
      <c r="G2819" s="4">
        <f t="shared" si="278"/>
        <v>3</v>
      </c>
      <c r="H2819" s="4">
        <f t="shared" si="271"/>
        <v>0</v>
      </c>
      <c r="I2819" s="5">
        <f t="shared" ref="I2819:I2882" si="279">IFERROR((G2819-SUMIFS(G:G,A:A,A2819-1,B:B,B2819))/SUMIFS(G:G,A:A,A2819-1,B:B,B2819),0)</f>
        <v>0</v>
      </c>
      <c r="M2819" s="3">
        <v>2</v>
      </c>
      <c r="N2819" s="11">
        <f t="shared" si="275"/>
        <v>0</v>
      </c>
      <c r="O2819" s="3">
        <v>0</v>
      </c>
      <c r="P2819" s="11">
        <f t="shared" si="272"/>
        <v>0</v>
      </c>
      <c r="Q2819" s="12">
        <f t="shared" si="277"/>
        <v>1</v>
      </c>
      <c r="R2819" s="12">
        <f t="shared" si="276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273"/>
        <v>830</v>
      </c>
      <c r="F2820" s="4">
        <f t="shared" si="274"/>
        <v>150</v>
      </c>
      <c r="G2820" s="4">
        <f t="shared" si="278"/>
        <v>29</v>
      </c>
      <c r="H2820" s="4">
        <f t="shared" si="271"/>
        <v>3</v>
      </c>
      <c r="I2820" s="5">
        <f t="shared" si="279"/>
        <v>0.11538461538461539</v>
      </c>
      <c r="M2820" s="3">
        <v>23</v>
      </c>
      <c r="N2820" s="11">
        <f t="shared" si="275"/>
        <v>0</v>
      </c>
      <c r="O2820" s="3">
        <v>1</v>
      </c>
      <c r="P2820" s="11">
        <f t="shared" si="272"/>
        <v>0</v>
      </c>
      <c r="Q2820" s="12">
        <f t="shared" si="277"/>
        <v>5</v>
      </c>
      <c r="R2820" s="12">
        <f t="shared" si="276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273"/>
        <v>13124</v>
      </c>
      <c r="F2821" s="4">
        <f t="shared" si="274"/>
        <v>429</v>
      </c>
      <c r="G2821" s="4">
        <f t="shared" si="278"/>
        <v>1873</v>
      </c>
      <c r="H2821" s="4">
        <f t="shared" ref="H2821:H2884" si="280">G2821-SUMIFS(G:G,A:A,A2821-1,B:B,B2821)</f>
        <v>34</v>
      </c>
      <c r="I2821" s="5">
        <f t="shared" si="279"/>
        <v>1.8488308863512777E-2</v>
      </c>
      <c r="M2821" s="3">
        <v>730</v>
      </c>
      <c r="N2821" s="11">
        <f t="shared" si="275"/>
        <v>73</v>
      </c>
      <c r="O2821" s="3">
        <v>39</v>
      </c>
      <c r="P2821" s="11">
        <f t="shared" si="272"/>
        <v>4</v>
      </c>
      <c r="Q2821" s="12">
        <f t="shared" si="277"/>
        <v>1104</v>
      </c>
      <c r="R2821" s="12">
        <f t="shared" si="276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273"/>
        <v>272</v>
      </c>
      <c r="F2822" s="4">
        <f t="shared" si="274"/>
        <v>6</v>
      </c>
      <c r="G2822" s="4">
        <f t="shared" si="278"/>
        <v>14</v>
      </c>
      <c r="H2822" s="4">
        <f t="shared" si="280"/>
        <v>0</v>
      </c>
      <c r="I2822" s="5">
        <f t="shared" si="279"/>
        <v>0</v>
      </c>
      <c r="M2822" s="3">
        <v>4</v>
      </c>
      <c r="N2822" s="11">
        <f t="shared" si="275"/>
        <v>1</v>
      </c>
      <c r="O2822" s="3">
        <v>1</v>
      </c>
      <c r="P2822" s="11">
        <f t="shared" si="272"/>
        <v>0</v>
      </c>
      <c r="Q2822" s="12">
        <f t="shared" si="277"/>
        <v>9</v>
      </c>
      <c r="R2822" s="12">
        <f t="shared" si="276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273"/>
        <v>131</v>
      </c>
      <c r="F2823" s="4">
        <f t="shared" si="274"/>
        <v>2</v>
      </c>
      <c r="G2823" s="4">
        <f t="shared" si="278"/>
        <v>6</v>
      </c>
      <c r="H2823" s="4">
        <f t="shared" si="280"/>
        <v>0</v>
      </c>
      <c r="I2823" s="5">
        <f t="shared" si="279"/>
        <v>0</v>
      </c>
      <c r="M2823" s="3">
        <v>1</v>
      </c>
      <c r="N2823" s="11">
        <f t="shared" si="275"/>
        <v>1</v>
      </c>
      <c r="O2823" s="3">
        <v>0</v>
      </c>
      <c r="P2823" s="11">
        <f t="shared" si="272"/>
        <v>0</v>
      </c>
      <c r="Q2823" s="12">
        <f t="shared" si="277"/>
        <v>5</v>
      </c>
      <c r="R2823" s="12">
        <f t="shared" si="276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273"/>
        <v>602</v>
      </c>
      <c r="F2824" s="4">
        <f t="shared" si="274"/>
        <v>37</v>
      </c>
      <c r="G2824" s="4">
        <f t="shared" si="278"/>
        <v>45</v>
      </c>
      <c r="H2824" s="4">
        <f t="shared" si="280"/>
        <v>0</v>
      </c>
      <c r="I2824" s="5">
        <f t="shared" si="279"/>
        <v>0</v>
      </c>
      <c r="M2824" s="3">
        <v>35</v>
      </c>
      <c r="N2824" s="11">
        <f t="shared" si="275"/>
        <v>0</v>
      </c>
      <c r="O2824" s="3">
        <v>1</v>
      </c>
      <c r="P2824" s="11">
        <f t="shared" si="272"/>
        <v>0</v>
      </c>
      <c r="Q2824" s="12">
        <f t="shared" si="277"/>
        <v>9</v>
      </c>
      <c r="R2824" s="12">
        <f t="shared" si="276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273"/>
        <v>2725</v>
      </c>
      <c r="F2825" s="4">
        <f t="shared" si="274"/>
        <v>102</v>
      </c>
      <c r="G2825" s="4">
        <f t="shared" si="278"/>
        <v>530</v>
      </c>
      <c r="H2825" s="4">
        <f t="shared" si="280"/>
        <v>12</v>
      </c>
      <c r="I2825" s="5">
        <f t="shared" si="279"/>
        <v>2.3166023166023165E-2</v>
      </c>
      <c r="M2825" s="3">
        <v>298</v>
      </c>
      <c r="N2825" s="11">
        <f t="shared" si="275"/>
        <v>13</v>
      </c>
      <c r="O2825" s="3">
        <v>31</v>
      </c>
      <c r="P2825" s="11">
        <f t="shared" si="272"/>
        <v>0</v>
      </c>
      <c r="Q2825" s="12">
        <f t="shared" si="277"/>
        <v>201</v>
      </c>
      <c r="R2825" s="12">
        <f t="shared" si="276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273"/>
        <v>984</v>
      </c>
      <c r="F2826" s="4">
        <f t="shared" si="274"/>
        <v>147</v>
      </c>
      <c r="G2826" s="4">
        <f t="shared" si="278"/>
        <v>83</v>
      </c>
      <c r="H2826" s="4">
        <f t="shared" si="280"/>
        <v>0</v>
      </c>
      <c r="I2826" s="5">
        <f t="shared" si="279"/>
        <v>0</v>
      </c>
      <c r="M2826" s="3">
        <v>38</v>
      </c>
      <c r="N2826" s="11">
        <f t="shared" si="275"/>
        <v>4</v>
      </c>
      <c r="O2826" s="3">
        <v>0</v>
      </c>
      <c r="P2826" s="11">
        <f t="shared" si="272"/>
        <v>0</v>
      </c>
      <c r="Q2826" s="12">
        <f t="shared" si="277"/>
        <v>45</v>
      </c>
      <c r="R2826" s="12">
        <f t="shared" si="276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273"/>
        <v>158</v>
      </c>
      <c r="F2827" s="4">
        <f t="shared" si="274"/>
        <v>7</v>
      </c>
      <c r="G2827" s="4">
        <f t="shared" si="278"/>
        <v>23</v>
      </c>
      <c r="H2827" s="4">
        <f t="shared" si="280"/>
        <v>2</v>
      </c>
      <c r="I2827" s="5">
        <f t="shared" si="279"/>
        <v>9.5238095238095233E-2</v>
      </c>
      <c r="M2827" s="3">
        <v>6</v>
      </c>
      <c r="N2827" s="11">
        <f t="shared" si="275"/>
        <v>3</v>
      </c>
      <c r="O2827" s="3">
        <v>1</v>
      </c>
      <c r="P2827" s="11">
        <f t="shared" si="272"/>
        <v>0</v>
      </c>
      <c r="Q2827" s="12">
        <f t="shared" si="277"/>
        <v>16</v>
      </c>
      <c r="R2827" s="12">
        <f t="shared" si="276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273"/>
        <v>83</v>
      </c>
      <c r="F2828" s="4">
        <f t="shared" si="274"/>
        <v>15</v>
      </c>
      <c r="G2828" s="4">
        <f t="shared" si="278"/>
        <v>1</v>
      </c>
      <c r="H2828" s="4">
        <f t="shared" si="280"/>
        <v>0</v>
      </c>
      <c r="I2828" s="5">
        <f t="shared" si="279"/>
        <v>0</v>
      </c>
      <c r="M2828" s="3">
        <v>1</v>
      </c>
      <c r="N2828" s="11">
        <f t="shared" si="275"/>
        <v>0</v>
      </c>
      <c r="O2828" s="3">
        <v>0</v>
      </c>
      <c r="P2828" s="11">
        <f t="shared" si="272"/>
        <v>0</v>
      </c>
      <c r="Q2828" s="12">
        <f t="shared" si="277"/>
        <v>0</v>
      </c>
      <c r="R2828" s="12">
        <f t="shared" si="276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273"/>
        <v>87</v>
      </c>
      <c r="F2829" s="4">
        <f t="shared" si="274"/>
        <v>7</v>
      </c>
      <c r="G2829" s="4">
        <f t="shared" si="278"/>
        <v>3</v>
      </c>
      <c r="H2829" s="4">
        <f t="shared" si="280"/>
        <v>0</v>
      </c>
      <c r="I2829" s="5">
        <f t="shared" si="279"/>
        <v>0</v>
      </c>
      <c r="M2829" s="3">
        <v>2</v>
      </c>
      <c r="N2829" s="11">
        <f t="shared" si="275"/>
        <v>0</v>
      </c>
      <c r="O2829" s="3">
        <v>0</v>
      </c>
      <c r="P2829" s="11">
        <f t="shared" si="272"/>
        <v>0</v>
      </c>
      <c r="Q2829" s="12">
        <f t="shared" si="277"/>
        <v>1</v>
      </c>
      <c r="R2829" s="12">
        <f t="shared" si="276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273"/>
        <v>107</v>
      </c>
      <c r="F2830" s="4">
        <f t="shared" si="274"/>
        <v>36</v>
      </c>
      <c r="G2830" s="4">
        <f t="shared" si="278"/>
        <v>1</v>
      </c>
      <c r="H2830" s="4">
        <f t="shared" si="280"/>
        <v>0</v>
      </c>
      <c r="I2830" s="5">
        <f t="shared" si="279"/>
        <v>0</v>
      </c>
      <c r="M2830" s="3">
        <v>0</v>
      </c>
      <c r="N2830" s="11">
        <f t="shared" si="275"/>
        <v>0</v>
      </c>
      <c r="O2830" s="3">
        <v>0</v>
      </c>
      <c r="P2830" s="11">
        <f t="shared" si="272"/>
        <v>0</v>
      </c>
      <c r="Q2830" s="12">
        <f t="shared" si="277"/>
        <v>1</v>
      </c>
      <c r="R2830" s="12">
        <f t="shared" si="276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273"/>
        <v>381</v>
      </c>
      <c r="F2831" s="4">
        <f t="shared" si="274"/>
        <v>31</v>
      </c>
      <c r="G2831" s="4">
        <f t="shared" si="278"/>
        <v>4</v>
      </c>
      <c r="H2831" s="4">
        <f t="shared" si="280"/>
        <v>-1</v>
      </c>
      <c r="I2831" s="5">
        <f t="shared" si="279"/>
        <v>-0.2</v>
      </c>
      <c r="M2831" s="3">
        <v>3</v>
      </c>
      <c r="N2831" s="11">
        <f t="shared" si="275"/>
        <v>0</v>
      </c>
      <c r="O2831" s="3">
        <v>0</v>
      </c>
      <c r="P2831" s="11">
        <f t="shared" si="272"/>
        <v>0</v>
      </c>
      <c r="Q2831" s="12">
        <f t="shared" si="277"/>
        <v>1</v>
      </c>
      <c r="R2831" s="12">
        <f t="shared" si="276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273"/>
        <v>765</v>
      </c>
      <c r="F2832" s="4">
        <f t="shared" si="274"/>
        <v>44</v>
      </c>
      <c r="G2832" s="4">
        <f t="shared" si="278"/>
        <v>46</v>
      </c>
      <c r="H2832" s="4">
        <f t="shared" si="280"/>
        <v>0</v>
      </c>
      <c r="I2832" s="5">
        <f t="shared" si="279"/>
        <v>0</v>
      </c>
      <c r="M2832" s="3">
        <v>37</v>
      </c>
      <c r="N2832" s="11">
        <f t="shared" si="275"/>
        <v>0</v>
      </c>
      <c r="O2832" s="3">
        <v>0</v>
      </c>
      <c r="P2832" s="11">
        <f t="shared" si="272"/>
        <v>0</v>
      </c>
      <c r="Q2832" s="12">
        <f t="shared" si="277"/>
        <v>9</v>
      </c>
      <c r="R2832" s="12">
        <f t="shared" si="276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273"/>
        <v>113</v>
      </c>
      <c r="F2833" s="4">
        <f t="shared" si="274"/>
        <v>1</v>
      </c>
      <c r="G2833" s="4">
        <f t="shared" si="278"/>
        <v>2</v>
      </c>
      <c r="H2833" s="4">
        <f t="shared" si="280"/>
        <v>0</v>
      </c>
      <c r="I2833" s="5">
        <f t="shared" si="279"/>
        <v>0</v>
      </c>
      <c r="M2833" s="3">
        <v>2</v>
      </c>
      <c r="N2833" s="11">
        <f t="shared" si="275"/>
        <v>0</v>
      </c>
      <c r="O2833" s="3">
        <v>0</v>
      </c>
      <c r="P2833" s="11">
        <f t="shared" si="272"/>
        <v>0</v>
      </c>
      <c r="Q2833" s="12">
        <f t="shared" si="277"/>
        <v>0</v>
      </c>
      <c r="R2833" s="12">
        <f t="shared" si="276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273"/>
        <v>299</v>
      </c>
      <c r="F2834" s="4">
        <f t="shared" si="274"/>
        <v>78</v>
      </c>
      <c r="G2834" s="4">
        <f t="shared" si="278"/>
        <v>8</v>
      </c>
      <c r="H2834" s="4">
        <f t="shared" si="280"/>
        <v>0</v>
      </c>
      <c r="I2834" s="5">
        <f t="shared" si="279"/>
        <v>0</v>
      </c>
      <c r="M2834" s="3">
        <v>2</v>
      </c>
      <c r="N2834" s="11">
        <f t="shared" si="275"/>
        <v>0</v>
      </c>
      <c r="O2834" s="3">
        <v>0</v>
      </c>
      <c r="P2834" s="11">
        <f t="shared" si="272"/>
        <v>0</v>
      </c>
      <c r="Q2834" s="12">
        <f t="shared" si="277"/>
        <v>6</v>
      </c>
      <c r="R2834" s="12">
        <f t="shared" si="276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273"/>
        <v>376</v>
      </c>
      <c r="F2835" s="4">
        <f t="shared" si="274"/>
        <v>12</v>
      </c>
      <c r="G2835" s="4">
        <f t="shared" si="278"/>
        <v>4</v>
      </c>
      <c r="H2835" s="4">
        <f t="shared" si="280"/>
        <v>0</v>
      </c>
      <c r="I2835" s="5">
        <f t="shared" si="279"/>
        <v>0</v>
      </c>
      <c r="M2835" s="3">
        <v>3</v>
      </c>
      <c r="N2835" s="11">
        <f t="shared" si="275"/>
        <v>0</v>
      </c>
      <c r="O2835" s="3">
        <v>0</v>
      </c>
      <c r="P2835" s="11">
        <f t="shared" si="272"/>
        <v>0</v>
      </c>
      <c r="Q2835" s="12">
        <f t="shared" si="277"/>
        <v>1</v>
      </c>
      <c r="R2835" s="12">
        <f t="shared" si="276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273"/>
        <v>3592</v>
      </c>
      <c r="F2836" s="4">
        <f t="shared" si="274"/>
        <v>311</v>
      </c>
      <c r="G2836" s="4">
        <f t="shared" si="278"/>
        <v>359</v>
      </c>
      <c r="H2836" s="4">
        <f t="shared" si="280"/>
        <v>2</v>
      </c>
      <c r="I2836" s="5">
        <f t="shared" si="279"/>
        <v>5.6022408963585435E-3</v>
      </c>
      <c r="M2836" s="3">
        <v>239</v>
      </c>
      <c r="N2836" s="11">
        <f t="shared" si="275"/>
        <v>12</v>
      </c>
      <c r="O2836" s="3">
        <v>6</v>
      </c>
      <c r="P2836" s="11">
        <f t="shared" si="272"/>
        <v>0</v>
      </c>
      <c r="Q2836" s="12">
        <f t="shared" si="277"/>
        <v>114</v>
      </c>
      <c r="R2836" s="12">
        <f t="shared" si="276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273"/>
        <v>2010</v>
      </c>
      <c r="F2837" s="4">
        <f t="shared" si="274"/>
        <v>202</v>
      </c>
      <c r="G2837" s="4">
        <f t="shared" si="278"/>
        <v>187</v>
      </c>
      <c r="H2837" s="4">
        <f t="shared" si="280"/>
        <v>2</v>
      </c>
      <c r="I2837" s="5">
        <f t="shared" si="279"/>
        <v>1.0810810810810811E-2</v>
      </c>
      <c r="M2837" s="3">
        <v>102</v>
      </c>
      <c r="N2837" s="11">
        <f t="shared" si="275"/>
        <v>5</v>
      </c>
      <c r="O2837" s="3">
        <v>1</v>
      </c>
      <c r="P2837" s="11">
        <f t="shared" si="272"/>
        <v>0</v>
      </c>
      <c r="Q2837" s="12">
        <f t="shared" si="277"/>
        <v>84</v>
      </c>
      <c r="R2837" s="12">
        <f t="shared" si="276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273"/>
        <v>18039</v>
      </c>
      <c r="F2838" s="4">
        <f t="shared" si="274"/>
        <v>661</v>
      </c>
      <c r="G2838" s="4">
        <f t="shared" si="278"/>
        <v>265</v>
      </c>
      <c r="H2838" s="4">
        <f t="shared" si="280"/>
        <v>-8</v>
      </c>
      <c r="I2838" s="5">
        <f t="shared" si="279"/>
        <v>-2.9304029304029304E-2</v>
      </c>
      <c r="M2838" s="3">
        <v>150</v>
      </c>
      <c r="N2838" s="11">
        <f t="shared" si="275"/>
        <v>2</v>
      </c>
      <c r="O2838" s="3">
        <v>1</v>
      </c>
      <c r="P2838" s="11">
        <f t="shared" si="272"/>
        <v>0</v>
      </c>
      <c r="Q2838" s="12">
        <f t="shared" si="277"/>
        <v>114</v>
      </c>
      <c r="R2838" s="12">
        <f t="shared" si="276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273"/>
        <v>13377</v>
      </c>
      <c r="F2839" s="4">
        <f t="shared" si="274"/>
        <v>723</v>
      </c>
      <c r="G2839" s="4">
        <f t="shared" si="278"/>
        <v>36</v>
      </c>
      <c r="H2839" s="4">
        <f t="shared" si="280"/>
        <v>-21</v>
      </c>
      <c r="I2839" s="5">
        <f t="shared" si="279"/>
        <v>-0.36842105263157893</v>
      </c>
      <c r="M2839" s="3">
        <v>2</v>
      </c>
      <c r="N2839" s="11">
        <f t="shared" si="275"/>
        <v>0</v>
      </c>
      <c r="O2839" s="3">
        <v>0</v>
      </c>
      <c r="P2839" s="11">
        <f t="shared" si="272"/>
        <v>0</v>
      </c>
      <c r="Q2839" s="12">
        <f t="shared" si="277"/>
        <v>34</v>
      </c>
      <c r="R2839" s="12">
        <f t="shared" si="276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273"/>
        <v>1025</v>
      </c>
      <c r="F2840" s="4">
        <f t="shared" si="274"/>
        <v>49</v>
      </c>
      <c r="G2840" s="4">
        <f t="shared" si="278"/>
        <v>22</v>
      </c>
      <c r="H2840" s="4">
        <f t="shared" si="280"/>
        <v>1</v>
      </c>
      <c r="I2840" s="5">
        <f t="shared" si="279"/>
        <v>4.7619047619047616E-2</v>
      </c>
      <c r="M2840" s="3">
        <v>13</v>
      </c>
      <c r="N2840" s="11">
        <f t="shared" si="275"/>
        <v>0</v>
      </c>
      <c r="O2840" s="3">
        <v>1</v>
      </c>
      <c r="P2840" s="11">
        <f t="shared" si="272"/>
        <v>0</v>
      </c>
      <c r="Q2840" s="12">
        <f t="shared" ref="Q2840:Q2903" si="281">G2840-O2840-M2840</f>
        <v>8</v>
      </c>
      <c r="R2840" s="12">
        <f t="shared" si="276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273"/>
        <v>846</v>
      </c>
      <c r="F2841" s="4">
        <f t="shared" si="274"/>
        <v>26</v>
      </c>
      <c r="G2841" s="4">
        <f t="shared" si="278"/>
        <v>117</v>
      </c>
      <c r="H2841" s="4">
        <f t="shared" si="280"/>
        <v>12</v>
      </c>
      <c r="I2841" s="5">
        <f t="shared" si="279"/>
        <v>0.11428571428571428</v>
      </c>
      <c r="M2841" s="3">
        <v>13</v>
      </c>
      <c r="N2841" s="11">
        <f t="shared" si="275"/>
        <v>3</v>
      </c>
      <c r="O2841" s="3">
        <v>2</v>
      </c>
      <c r="P2841" s="11">
        <f t="shared" si="272"/>
        <v>0</v>
      </c>
      <c r="Q2841" s="12">
        <f t="shared" si="281"/>
        <v>102</v>
      </c>
      <c r="R2841" s="12">
        <f t="shared" si="276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273"/>
        <v>126</v>
      </c>
      <c r="F2842" s="4">
        <f t="shared" si="274"/>
        <v>8</v>
      </c>
      <c r="G2842" s="4">
        <f t="shared" si="278"/>
        <v>4</v>
      </c>
      <c r="H2842" s="4">
        <f t="shared" si="280"/>
        <v>0</v>
      </c>
      <c r="I2842" s="5">
        <f t="shared" si="279"/>
        <v>0</v>
      </c>
      <c r="M2842" s="3">
        <v>4</v>
      </c>
      <c r="N2842" s="11">
        <f t="shared" si="275"/>
        <v>0</v>
      </c>
      <c r="O2842" s="3">
        <v>0</v>
      </c>
      <c r="P2842" s="11">
        <f t="shared" si="272"/>
        <v>0</v>
      </c>
      <c r="Q2842" s="12">
        <f t="shared" si="281"/>
        <v>0</v>
      </c>
      <c r="R2842" s="12">
        <f t="shared" si="276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273"/>
        <v>1538</v>
      </c>
      <c r="F2843" s="4">
        <f t="shared" si="274"/>
        <v>299</v>
      </c>
      <c r="G2843" s="4">
        <f t="shared" si="278"/>
        <v>90</v>
      </c>
      <c r="H2843" s="4">
        <f t="shared" si="280"/>
        <v>79</v>
      </c>
      <c r="I2843" s="5">
        <f t="shared" si="279"/>
        <v>7.1818181818181817</v>
      </c>
      <c r="M2843" s="3">
        <v>6</v>
      </c>
      <c r="N2843" s="11">
        <f t="shared" si="275"/>
        <v>0</v>
      </c>
      <c r="O2843" s="3">
        <v>0</v>
      </c>
      <c r="P2843" s="11">
        <f t="shared" si="272"/>
        <v>0</v>
      </c>
      <c r="Q2843" s="12">
        <f t="shared" si="281"/>
        <v>84</v>
      </c>
      <c r="R2843" s="12">
        <f t="shared" si="276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273"/>
        <v>824</v>
      </c>
      <c r="F2844" s="4">
        <f t="shared" si="274"/>
        <v>46</v>
      </c>
      <c r="G2844" s="4">
        <f t="shared" si="278"/>
        <v>47</v>
      </c>
      <c r="H2844" s="4">
        <f t="shared" si="280"/>
        <v>1</v>
      </c>
      <c r="I2844" s="5">
        <f t="shared" si="279"/>
        <v>2.1739130434782608E-2</v>
      </c>
      <c r="M2844" s="3">
        <v>41</v>
      </c>
      <c r="N2844" s="11">
        <f t="shared" si="275"/>
        <v>0</v>
      </c>
      <c r="O2844" s="3">
        <v>3</v>
      </c>
      <c r="P2844" s="11">
        <f t="shared" ref="P2844:P2907" si="282">O2844-SUMIFS(O:O,B:B,B2844,A:A,A2844-1)</f>
        <v>0</v>
      </c>
      <c r="Q2844" s="12">
        <f t="shared" si="281"/>
        <v>3</v>
      </c>
      <c r="R2844" s="12">
        <f t="shared" si="276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273"/>
        <v>556</v>
      </c>
      <c r="F2845" s="4">
        <f t="shared" si="274"/>
        <v>22</v>
      </c>
      <c r="G2845" s="4">
        <f t="shared" si="278"/>
        <v>38</v>
      </c>
      <c r="H2845" s="4">
        <f t="shared" si="280"/>
        <v>1</v>
      </c>
      <c r="I2845" s="5">
        <f t="shared" si="279"/>
        <v>2.7027027027027029E-2</v>
      </c>
      <c r="M2845" s="3">
        <v>33</v>
      </c>
      <c r="N2845" s="11">
        <f t="shared" si="275"/>
        <v>0</v>
      </c>
      <c r="O2845" s="3">
        <v>1</v>
      </c>
      <c r="P2845" s="11">
        <f t="shared" si="282"/>
        <v>0</v>
      </c>
      <c r="Q2845" s="12">
        <f t="shared" si="281"/>
        <v>4</v>
      </c>
      <c r="R2845" s="12">
        <f t="shared" si="276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273"/>
        <v>230</v>
      </c>
      <c r="F2846" s="4">
        <f t="shared" si="274"/>
        <v>8</v>
      </c>
      <c r="G2846" s="4">
        <f t="shared" si="278"/>
        <v>13</v>
      </c>
      <c r="H2846" s="4">
        <f t="shared" si="280"/>
        <v>0</v>
      </c>
      <c r="I2846" s="5">
        <f t="shared" si="279"/>
        <v>0</v>
      </c>
      <c r="M2846" s="3">
        <v>11</v>
      </c>
      <c r="N2846" s="11">
        <f t="shared" si="275"/>
        <v>1</v>
      </c>
      <c r="O2846" s="3">
        <v>1</v>
      </c>
      <c r="P2846" s="11">
        <f t="shared" si="282"/>
        <v>0</v>
      </c>
      <c r="Q2846" s="12">
        <f t="shared" si="281"/>
        <v>1</v>
      </c>
      <c r="R2846" s="12">
        <f t="shared" si="276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273"/>
        <v>192</v>
      </c>
      <c r="F2847" s="4">
        <f t="shared" si="274"/>
        <v>7</v>
      </c>
      <c r="G2847" s="4">
        <f t="shared" si="278"/>
        <v>10</v>
      </c>
      <c r="H2847" s="4">
        <f t="shared" si="280"/>
        <v>2</v>
      </c>
      <c r="I2847" s="5">
        <f t="shared" si="279"/>
        <v>0.25</v>
      </c>
      <c r="M2847" s="3">
        <v>4</v>
      </c>
      <c r="N2847" s="11">
        <f t="shared" si="275"/>
        <v>0</v>
      </c>
      <c r="O2847" s="3">
        <v>0</v>
      </c>
      <c r="P2847" s="11">
        <f t="shared" si="282"/>
        <v>0</v>
      </c>
      <c r="Q2847" s="12">
        <f t="shared" si="281"/>
        <v>6</v>
      </c>
      <c r="R2847" s="12">
        <f t="shared" si="276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273"/>
        <v>318</v>
      </c>
      <c r="F2848" s="4">
        <f t="shared" si="274"/>
        <v>10</v>
      </c>
      <c r="G2848" s="4">
        <f t="shared" si="278"/>
        <v>14</v>
      </c>
      <c r="H2848" s="4">
        <f t="shared" si="280"/>
        <v>0</v>
      </c>
      <c r="I2848" s="5">
        <f t="shared" si="279"/>
        <v>0</v>
      </c>
      <c r="M2848" s="3">
        <v>11</v>
      </c>
      <c r="N2848" s="11">
        <f t="shared" si="275"/>
        <v>0</v>
      </c>
      <c r="O2848" s="3">
        <v>1</v>
      </c>
      <c r="P2848" s="11">
        <f t="shared" si="282"/>
        <v>0</v>
      </c>
      <c r="Q2848" s="12">
        <f t="shared" si="281"/>
        <v>2</v>
      </c>
      <c r="R2848" s="12">
        <f t="shared" si="276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273"/>
        <v>223</v>
      </c>
      <c r="F2849" s="4">
        <f t="shared" si="274"/>
        <v>2</v>
      </c>
      <c r="G2849" s="4">
        <f t="shared" si="278"/>
        <v>5</v>
      </c>
      <c r="H2849" s="4">
        <f t="shared" si="280"/>
        <v>0</v>
      </c>
      <c r="I2849" s="5">
        <f t="shared" si="279"/>
        <v>0</v>
      </c>
      <c r="M2849" s="3">
        <v>3</v>
      </c>
      <c r="N2849" s="11">
        <f t="shared" si="275"/>
        <v>0</v>
      </c>
      <c r="O2849" s="3">
        <v>1</v>
      </c>
      <c r="P2849" s="11">
        <f t="shared" si="282"/>
        <v>0</v>
      </c>
      <c r="Q2849" s="12">
        <f t="shared" si="281"/>
        <v>1</v>
      </c>
      <c r="R2849" s="12">
        <f t="shared" si="276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273"/>
        <v>646</v>
      </c>
      <c r="F2850" s="4">
        <f t="shared" si="274"/>
        <v>47</v>
      </c>
      <c r="G2850" s="4">
        <f t="shared" si="278"/>
        <v>26</v>
      </c>
      <c r="H2850" s="4">
        <f t="shared" si="280"/>
        <v>4</v>
      </c>
      <c r="I2850" s="5">
        <f t="shared" si="279"/>
        <v>0.18181818181818182</v>
      </c>
      <c r="M2850" s="3">
        <v>19</v>
      </c>
      <c r="N2850" s="11">
        <f t="shared" si="275"/>
        <v>0</v>
      </c>
      <c r="O2850" s="3">
        <v>0</v>
      </c>
      <c r="P2850" s="11">
        <f t="shared" si="282"/>
        <v>0</v>
      </c>
      <c r="Q2850" s="12">
        <f t="shared" si="281"/>
        <v>7</v>
      </c>
      <c r="R2850" s="12">
        <f t="shared" si="276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273"/>
        <v>188</v>
      </c>
      <c r="F2851" s="4">
        <f t="shared" si="274"/>
        <v>12</v>
      </c>
      <c r="G2851" s="4">
        <f t="shared" si="278"/>
        <v>9</v>
      </c>
      <c r="H2851" s="4">
        <f t="shared" si="280"/>
        <v>0</v>
      </c>
      <c r="I2851" s="5">
        <f t="shared" si="279"/>
        <v>0</v>
      </c>
      <c r="M2851" s="3">
        <v>5</v>
      </c>
      <c r="N2851" s="11">
        <f t="shared" si="275"/>
        <v>-1</v>
      </c>
      <c r="O2851" s="3">
        <v>0</v>
      </c>
      <c r="P2851" s="11">
        <f t="shared" si="282"/>
        <v>0</v>
      </c>
      <c r="Q2851" s="12">
        <f t="shared" si="281"/>
        <v>4</v>
      </c>
      <c r="R2851" s="12">
        <f t="shared" si="276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273"/>
        <v>159</v>
      </c>
      <c r="F2852" s="4">
        <f t="shared" si="274"/>
        <v>3</v>
      </c>
      <c r="G2852" s="4">
        <f t="shared" si="278"/>
        <v>5</v>
      </c>
      <c r="H2852" s="4">
        <f t="shared" si="280"/>
        <v>0</v>
      </c>
      <c r="I2852" s="5">
        <f t="shared" si="279"/>
        <v>0</v>
      </c>
      <c r="M2852" s="3">
        <v>4</v>
      </c>
      <c r="N2852" s="11">
        <f t="shared" si="275"/>
        <v>0</v>
      </c>
      <c r="O2852" s="3">
        <v>0</v>
      </c>
      <c r="P2852" s="11">
        <f t="shared" si="282"/>
        <v>0</v>
      </c>
      <c r="Q2852" s="12">
        <f t="shared" si="281"/>
        <v>1</v>
      </c>
      <c r="R2852" s="12">
        <f t="shared" si="276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283">SUM(C2853:D2853)</f>
        <v>186</v>
      </c>
      <c r="F2853" s="4">
        <f t="shared" si="274"/>
        <v>1</v>
      </c>
      <c r="G2853" s="4">
        <f t="shared" si="278"/>
        <v>5</v>
      </c>
      <c r="H2853" s="4">
        <f t="shared" si="280"/>
        <v>0</v>
      </c>
      <c r="I2853" s="5">
        <f t="shared" si="279"/>
        <v>0</v>
      </c>
      <c r="M2853" s="3">
        <v>3</v>
      </c>
      <c r="N2853" s="11">
        <f t="shared" si="275"/>
        <v>1</v>
      </c>
      <c r="O2853" s="3">
        <v>0</v>
      </c>
      <c r="P2853" s="11">
        <f t="shared" si="282"/>
        <v>0</v>
      </c>
      <c r="Q2853" s="12">
        <f t="shared" si="281"/>
        <v>2</v>
      </c>
      <c r="R2853" s="12">
        <f t="shared" si="276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283"/>
        <v>214</v>
      </c>
      <c r="F2854" s="4">
        <f t="shared" ref="F2854:F2917" si="284">E2854-SUMIFS(E:E,A:A,A2854-1,B:B,B2854)</f>
        <v>17</v>
      </c>
      <c r="G2854" s="4">
        <f t="shared" si="278"/>
        <v>13</v>
      </c>
      <c r="H2854" s="4">
        <f t="shared" si="280"/>
        <v>2</v>
      </c>
      <c r="I2854" s="5">
        <f t="shared" si="279"/>
        <v>0.18181818181818182</v>
      </c>
      <c r="M2854" s="3">
        <v>10</v>
      </c>
      <c r="N2854" s="11">
        <f t="shared" ref="N2854:N2917" si="285">M2854-SUMIFS(M:M,B:B,B2854,A:A,A2854-1)</f>
        <v>4</v>
      </c>
      <c r="O2854" s="3">
        <v>0</v>
      </c>
      <c r="P2854" s="11">
        <f t="shared" si="282"/>
        <v>0</v>
      </c>
      <c r="Q2854" s="12">
        <f t="shared" si="281"/>
        <v>3</v>
      </c>
      <c r="R2854" s="12">
        <f t="shared" ref="R2854:R2917" si="286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283"/>
        <v>749</v>
      </c>
      <c r="F2855" s="4">
        <f t="shared" si="284"/>
        <v>206</v>
      </c>
      <c r="G2855" s="4">
        <f t="shared" si="278"/>
        <v>23</v>
      </c>
      <c r="H2855" s="4">
        <f t="shared" si="280"/>
        <v>2</v>
      </c>
      <c r="I2855" s="5">
        <f t="shared" si="279"/>
        <v>9.5238095238095233E-2</v>
      </c>
      <c r="M2855" s="3">
        <v>9</v>
      </c>
      <c r="N2855" s="11">
        <f t="shared" si="285"/>
        <v>1</v>
      </c>
      <c r="O2855" s="3">
        <v>0</v>
      </c>
      <c r="P2855" s="11">
        <f t="shared" si="282"/>
        <v>0</v>
      </c>
      <c r="Q2855" s="12">
        <f t="shared" si="281"/>
        <v>14</v>
      </c>
      <c r="R2855" s="12">
        <f t="shared" si="286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283"/>
        <v>185</v>
      </c>
      <c r="F2856" s="4">
        <f t="shared" si="284"/>
        <v>2</v>
      </c>
      <c r="G2856" s="4">
        <f t="shared" si="278"/>
        <v>6</v>
      </c>
      <c r="H2856" s="4">
        <f t="shared" si="280"/>
        <v>0</v>
      </c>
      <c r="I2856" s="5">
        <f t="shared" si="279"/>
        <v>0</v>
      </c>
      <c r="M2856" s="3">
        <v>1</v>
      </c>
      <c r="N2856" s="11">
        <f t="shared" si="285"/>
        <v>0</v>
      </c>
      <c r="O2856" s="3">
        <v>0</v>
      </c>
      <c r="P2856" s="11">
        <f t="shared" si="282"/>
        <v>0</v>
      </c>
      <c r="Q2856" s="12">
        <f t="shared" si="281"/>
        <v>5</v>
      </c>
      <c r="R2856" s="12">
        <f t="shared" si="286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283"/>
        <v>1084</v>
      </c>
      <c r="F2857" s="4">
        <f t="shared" si="284"/>
        <v>10</v>
      </c>
      <c r="G2857" s="4">
        <f t="shared" si="278"/>
        <v>60</v>
      </c>
      <c r="H2857" s="4">
        <f t="shared" si="280"/>
        <v>1</v>
      </c>
      <c r="I2857" s="5">
        <f t="shared" si="279"/>
        <v>1.6949152542372881E-2</v>
      </c>
      <c r="M2857" s="3">
        <v>29</v>
      </c>
      <c r="N2857" s="11">
        <f t="shared" si="285"/>
        <v>2</v>
      </c>
      <c r="O2857" s="3">
        <v>0</v>
      </c>
      <c r="P2857" s="11">
        <f t="shared" si="282"/>
        <v>0</v>
      </c>
      <c r="Q2857" s="12">
        <f t="shared" si="281"/>
        <v>31</v>
      </c>
      <c r="R2857" s="12">
        <f t="shared" si="286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283"/>
        <v>12373</v>
      </c>
      <c r="F2858" s="4">
        <f t="shared" si="284"/>
        <v>513</v>
      </c>
      <c r="G2858" s="4">
        <f t="shared" si="278"/>
        <v>1872</v>
      </c>
      <c r="H2858" s="4">
        <f t="shared" si="280"/>
        <v>153</v>
      </c>
      <c r="I2858" s="5">
        <f t="shared" si="279"/>
        <v>8.9005235602094238E-2</v>
      </c>
      <c r="M2858" s="3">
        <v>912</v>
      </c>
      <c r="N2858" s="11">
        <f t="shared" si="285"/>
        <v>32</v>
      </c>
      <c r="O2858" s="3">
        <v>20</v>
      </c>
      <c r="P2858" s="11">
        <f t="shared" si="282"/>
        <v>0</v>
      </c>
      <c r="Q2858" s="12">
        <f t="shared" si="281"/>
        <v>940</v>
      </c>
      <c r="R2858" s="12">
        <f t="shared" si="286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283"/>
        <v>109</v>
      </c>
      <c r="F2859" s="4">
        <f t="shared" si="284"/>
        <v>2</v>
      </c>
      <c r="G2859" s="4">
        <f t="shared" si="278"/>
        <v>4</v>
      </c>
      <c r="H2859" s="4">
        <f t="shared" si="280"/>
        <v>0</v>
      </c>
      <c r="I2859" s="5">
        <f t="shared" si="279"/>
        <v>0</v>
      </c>
      <c r="M2859" s="3">
        <v>2</v>
      </c>
      <c r="N2859" s="11">
        <f t="shared" si="285"/>
        <v>1</v>
      </c>
      <c r="O2859" s="3">
        <v>0</v>
      </c>
      <c r="P2859" s="11">
        <f t="shared" si="282"/>
        <v>0</v>
      </c>
      <c r="Q2859" s="12">
        <f t="shared" si="281"/>
        <v>2</v>
      </c>
      <c r="R2859" s="12">
        <f t="shared" si="286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283"/>
        <v>353</v>
      </c>
      <c r="F2860" s="4">
        <f t="shared" si="284"/>
        <v>2</v>
      </c>
      <c r="G2860" s="4">
        <f t="shared" si="278"/>
        <v>10</v>
      </c>
      <c r="H2860" s="4">
        <f t="shared" si="280"/>
        <v>-2</v>
      </c>
      <c r="I2860" s="5">
        <f t="shared" si="279"/>
        <v>-0.16666666666666666</v>
      </c>
      <c r="M2860" s="3">
        <v>7</v>
      </c>
      <c r="N2860" s="11">
        <f t="shared" si="285"/>
        <v>0</v>
      </c>
      <c r="O2860" s="3">
        <v>0</v>
      </c>
      <c r="P2860" s="11">
        <f t="shared" si="282"/>
        <v>0</v>
      </c>
      <c r="Q2860" s="12">
        <f t="shared" si="281"/>
        <v>3</v>
      </c>
      <c r="R2860" s="12">
        <f t="shared" si="286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283"/>
        <v>596</v>
      </c>
      <c r="F2861" s="4">
        <f t="shared" si="284"/>
        <v>26</v>
      </c>
      <c r="G2861" s="4">
        <f t="shared" si="278"/>
        <v>50</v>
      </c>
      <c r="H2861" s="4">
        <f t="shared" si="280"/>
        <v>4</v>
      </c>
      <c r="I2861" s="5">
        <f t="shared" si="279"/>
        <v>8.6956521739130432E-2</v>
      </c>
      <c r="M2861" s="3">
        <v>28</v>
      </c>
      <c r="N2861" s="11">
        <f t="shared" si="285"/>
        <v>1</v>
      </c>
      <c r="O2861" s="3">
        <v>0</v>
      </c>
      <c r="P2861" s="11">
        <f t="shared" si="282"/>
        <v>0</v>
      </c>
      <c r="Q2861" s="12">
        <f t="shared" si="281"/>
        <v>22</v>
      </c>
      <c r="R2861" s="12">
        <f t="shared" si="286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283"/>
        <v>440</v>
      </c>
      <c r="F2862" s="4">
        <f t="shared" si="284"/>
        <v>7</v>
      </c>
      <c r="G2862" s="4">
        <f t="shared" si="278"/>
        <v>29</v>
      </c>
      <c r="H2862" s="4">
        <f t="shared" si="280"/>
        <v>1</v>
      </c>
      <c r="I2862" s="5">
        <f t="shared" si="279"/>
        <v>3.5714285714285712E-2</v>
      </c>
      <c r="M2862" s="3">
        <v>12</v>
      </c>
      <c r="N2862" s="11">
        <f t="shared" si="285"/>
        <v>1</v>
      </c>
      <c r="O2862" s="3">
        <v>0</v>
      </c>
      <c r="P2862" s="11">
        <f t="shared" si="282"/>
        <v>0</v>
      </c>
      <c r="Q2862" s="12">
        <f t="shared" si="281"/>
        <v>17</v>
      </c>
      <c r="R2862" s="12">
        <f t="shared" si="286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283"/>
        <v>786</v>
      </c>
      <c r="F2863" s="4">
        <f t="shared" si="284"/>
        <v>179</v>
      </c>
      <c r="G2863" s="4">
        <f t="shared" si="278"/>
        <v>48</v>
      </c>
      <c r="H2863" s="4">
        <f t="shared" si="280"/>
        <v>0</v>
      </c>
      <c r="I2863" s="5">
        <f t="shared" si="279"/>
        <v>0</v>
      </c>
      <c r="M2863" s="3">
        <v>28</v>
      </c>
      <c r="N2863" s="11">
        <f t="shared" si="285"/>
        <v>1</v>
      </c>
      <c r="O2863" s="3">
        <v>1</v>
      </c>
      <c r="P2863" s="11">
        <f t="shared" si="282"/>
        <v>0</v>
      </c>
      <c r="Q2863" s="12">
        <f t="shared" si="281"/>
        <v>19</v>
      </c>
      <c r="R2863" s="12">
        <f t="shared" si="286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283"/>
        <v>170</v>
      </c>
      <c r="F2864" s="4">
        <f t="shared" si="284"/>
        <v>1</v>
      </c>
      <c r="G2864" s="4">
        <f t="shared" si="278"/>
        <v>4</v>
      </c>
      <c r="H2864" s="4">
        <f t="shared" si="280"/>
        <v>0</v>
      </c>
      <c r="I2864" s="5">
        <f t="shared" si="279"/>
        <v>0</v>
      </c>
      <c r="M2864" s="3">
        <v>1</v>
      </c>
      <c r="N2864" s="11">
        <f t="shared" si="285"/>
        <v>0</v>
      </c>
      <c r="O2864" s="3">
        <v>0</v>
      </c>
      <c r="P2864" s="11">
        <f t="shared" si="282"/>
        <v>0</v>
      </c>
      <c r="Q2864" s="12">
        <f t="shared" si="281"/>
        <v>3</v>
      </c>
      <c r="R2864" s="12">
        <f t="shared" si="286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283"/>
        <v>475</v>
      </c>
      <c r="F2865" s="4">
        <f t="shared" si="284"/>
        <v>25</v>
      </c>
      <c r="G2865" s="4">
        <f t="shared" si="278"/>
        <v>28</v>
      </c>
      <c r="H2865" s="4">
        <f t="shared" si="280"/>
        <v>1</v>
      </c>
      <c r="I2865" s="5">
        <f t="shared" si="279"/>
        <v>3.7037037037037035E-2</v>
      </c>
      <c r="M2865" s="3">
        <v>23</v>
      </c>
      <c r="N2865" s="11">
        <f t="shared" si="285"/>
        <v>1</v>
      </c>
      <c r="O2865" s="3">
        <v>1</v>
      </c>
      <c r="P2865" s="11">
        <f t="shared" si="282"/>
        <v>0</v>
      </c>
      <c r="Q2865" s="12">
        <f t="shared" si="281"/>
        <v>4</v>
      </c>
      <c r="R2865" s="12">
        <f t="shared" si="286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283"/>
        <v>599</v>
      </c>
      <c r="F2866" s="4">
        <f t="shared" si="284"/>
        <v>30</v>
      </c>
      <c r="G2866" s="4">
        <f t="shared" si="278"/>
        <v>33</v>
      </c>
      <c r="H2866" s="4">
        <f t="shared" si="280"/>
        <v>1</v>
      </c>
      <c r="I2866" s="5">
        <f t="shared" si="279"/>
        <v>3.125E-2</v>
      </c>
      <c r="M2866" s="3">
        <v>16</v>
      </c>
      <c r="N2866" s="11">
        <f t="shared" si="285"/>
        <v>0</v>
      </c>
      <c r="O2866" s="3">
        <v>1</v>
      </c>
      <c r="P2866" s="11">
        <f t="shared" si="282"/>
        <v>1</v>
      </c>
      <c r="Q2866" s="12">
        <f t="shared" si="281"/>
        <v>16</v>
      </c>
      <c r="R2866" s="12">
        <f t="shared" si="286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283"/>
        <v>245</v>
      </c>
      <c r="F2867" s="4">
        <f t="shared" si="284"/>
        <v>3</v>
      </c>
      <c r="G2867" s="4">
        <f t="shared" si="278"/>
        <v>6</v>
      </c>
      <c r="H2867" s="4">
        <f t="shared" si="280"/>
        <v>0</v>
      </c>
      <c r="I2867" s="5">
        <f t="shared" si="279"/>
        <v>0</v>
      </c>
      <c r="M2867" s="3">
        <v>3</v>
      </c>
      <c r="N2867" s="11">
        <f t="shared" si="285"/>
        <v>0</v>
      </c>
      <c r="O2867" s="3">
        <v>0</v>
      </c>
      <c r="P2867" s="11">
        <f t="shared" si="282"/>
        <v>0</v>
      </c>
      <c r="Q2867" s="12">
        <f t="shared" si="281"/>
        <v>3</v>
      </c>
      <c r="R2867" s="12">
        <f t="shared" si="286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283"/>
        <v>204</v>
      </c>
      <c r="F2868" s="4">
        <f t="shared" si="284"/>
        <v>65</v>
      </c>
      <c r="G2868" s="4">
        <f t="shared" si="278"/>
        <v>4</v>
      </c>
      <c r="H2868" s="4">
        <f t="shared" si="280"/>
        <v>0</v>
      </c>
      <c r="I2868" s="5">
        <f t="shared" si="279"/>
        <v>0</v>
      </c>
      <c r="M2868" s="3">
        <v>4</v>
      </c>
      <c r="N2868" s="11">
        <f t="shared" si="285"/>
        <v>0</v>
      </c>
      <c r="O2868" s="3">
        <v>0</v>
      </c>
      <c r="P2868" s="11">
        <f t="shared" si="282"/>
        <v>0</v>
      </c>
      <c r="Q2868" s="12">
        <f t="shared" si="281"/>
        <v>0</v>
      </c>
      <c r="R2868" s="12">
        <f t="shared" si="286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283"/>
        <v>425</v>
      </c>
      <c r="F2869" s="4">
        <f t="shared" si="284"/>
        <v>11</v>
      </c>
      <c r="G2869" s="4">
        <f t="shared" si="278"/>
        <v>37</v>
      </c>
      <c r="H2869" s="4">
        <f t="shared" si="280"/>
        <v>0</v>
      </c>
      <c r="I2869" s="5">
        <f t="shared" si="279"/>
        <v>0</v>
      </c>
      <c r="M2869" s="3">
        <v>24</v>
      </c>
      <c r="N2869" s="11">
        <f t="shared" si="285"/>
        <v>0</v>
      </c>
      <c r="O2869" s="3">
        <v>2</v>
      </c>
      <c r="P2869" s="11">
        <f t="shared" si="282"/>
        <v>0</v>
      </c>
      <c r="Q2869" s="12">
        <f t="shared" si="281"/>
        <v>11</v>
      </c>
      <c r="R2869" s="12">
        <f t="shared" si="286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283"/>
        <v>254</v>
      </c>
      <c r="F2870" s="4">
        <f t="shared" si="284"/>
        <v>4</v>
      </c>
      <c r="G2870" s="4">
        <f t="shared" si="278"/>
        <v>26</v>
      </c>
      <c r="H2870" s="4">
        <f t="shared" si="280"/>
        <v>0</v>
      </c>
      <c r="I2870" s="5">
        <f t="shared" si="279"/>
        <v>0</v>
      </c>
      <c r="M2870" s="3">
        <v>20</v>
      </c>
      <c r="N2870" s="11">
        <f t="shared" si="285"/>
        <v>0</v>
      </c>
      <c r="O2870" s="3">
        <v>1</v>
      </c>
      <c r="P2870" s="11">
        <f t="shared" si="282"/>
        <v>0</v>
      </c>
      <c r="Q2870" s="12">
        <f t="shared" si="281"/>
        <v>5</v>
      </c>
      <c r="R2870" s="12">
        <f t="shared" si="286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283"/>
        <v>387</v>
      </c>
      <c r="F2871" s="4">
        <f t="shared" si="284"/>
        <v>29</v>
      </c>
      <c r="G2871" s="4">
        <f t="shared" si="278"/>
        <v>13</v>
      </c>
      <c r="H2871" s="4">
        <f t="shared" si="280"/>
        <v>0</v>
      </c>
      <c r="I2871" s="5">
        <f t="shared" si="279"/>
        <v>0</v>
      </c>
      <c r="M2871" s="3">
        <v>5</v>
      </c>
      <c r="N2871" s="11">
        <f t="shared" si="285"/>
        <v>0</v>
      </c>
      <c r="O2871" s="3">
        <v>2</v>
      </c>
      <c r="P2871" s="11">
        <f t="shared" si="282"/>
        <v>1</v>
      </c>
      <c r="Q2871" s="12">
        <f t="shared" si="281"/>
        <v>6</v>
      </c>
      <c r="R2871" s="12">
        <f t="shared" si="286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283"/>
        <v>1792</v>
      </c>
      <c r="F2872" s="4">
        <f t="shared" si="284"/>
        <v>52</v>
      </c>
      <c r="G2872" s="4">
        <f t="shared" si="278"/>
        <v>127</v>
      </c>
      <c r="H2872" s="4">
        <f t="shared" si="280"/>
        <v>3</v>
      </c>
      <c r="I2872" s="5">
        <f t="shared" si="279"/>
        <v>2.4193548387096774E-2</v>
      </c>
      <c r="M2872" s="3">
        <v>74</v>
      </c>
      <c r="N2872" s="11">
        <f t="shared" si="285"/>
        <v>3</v>
      </c>
      <c r="O2872" s="3">
        <v>13</v>
      </c>
      <c r="P2872" s="11">
        <f t="shared" si="282"/>
        <v>1</v>
      </c>
      <c r="Q2872" s="12">
        <f t="shared" si="281"/>
        <v>40</v>
      </c>
      <c r="R2872" s="12">
        <f t="shared" si="286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283"/>
        <v>25</v>
      </c>
      <c r="F2873" s="4">
        <f t="shared" si="284"/>
        <v>1</v>
      </c>
      <c r="G2873" s="4">
        <f t="shared" si="278"/>
        <v>0</v>
      </c>
      <c r="H2873" s="4">
        <f t="shared" si="280"/>
        <v>0</v>
      </c>
      <c r="I2873" s="5">
        <f t="shared" si="279"/>
        <v>0</v>
      </c>
      <c r="M2873" s="3">
        <v>0</v>
      </c>
      <c r="N2873" s="11">
        <f t="shared" si="285"/>
        <v>0</v>
      </c>
      <c r="O2873" s="3">
        <v>0</v>
      </c>
      <c r="P2873" s="11">
        <f t="shared" si="282"/>
        <v>0</v>
      </c>
      <c r="Q2873" s="12">
        <f t="shared" si="281"/>
        <v>0</v>
      </c>
      <c r="R2873" s="12">
        <f t="shared" si="286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283"/>
        <v>229</v>
      </c>
      <c r="F2874" s="4">
        <f t="shared" si="284"/>
        <v>7</v>
      </c>
      <c r="G2874" s="4">
        <f t="shared" ref="G2874:G2937" si="287">C2874</f>
        <v>8</v>
      </c>
      <c r="H2874" s="4">
        <f t="shared" si="280"/>
        <v>0</v>
      </c>
      <c r="I2874" s="5">
        <f t="shared" si="279"/>
        <v>0</v>
      </c>
      <c r="M2874" s="3">
        <v>6</v>
      </c>
      <c r="N2874" s="11">
        <f t="shared" si="285"/>
        <v>0</v>
      </c>
      <c r="O2874" s="3">
        <v>0</v>
      </c>
      <c r="P2874" s="11">
        <f t="shared" si="282"/>
        <v>0</v>
      </c>
      <c r="Q2874" s="12">
        <f t="shared" si="281"/>
        <v>2</v>
      </c>
      <c r="R2874" s="12">
        <f t="shared" si="286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283"/>
        <v>581</v>
      </c>
      <c r="F2875" s="4">
        <f t="shared" si="284"/>
        <v>5</v>
      </c>
      <c r="G2875" s="4">
        <f t="shared" si="287"/>
        <v>4</v>
      </c>
      <c r="H2875" s="4">
        <f t="shared" si="280"/>
        <v>0</v>
      </c>
      <c r="I2875" s="5">
        <f t="shared" si="279"/>
        <v>0</v>
      </c>
      <c r="M2875" s="3">
        <v>3</v>
      </c>
      <c r="N2875" s="11">
        <f t="shared" si="285"/>
        <v>0</v>
      </c>
      <c r="O2875" s="3">
        <v>0</v>
      </c>
      <c r="P2875" s="11">
        <f t="shared" si="282"/>
        <v>0</v>
      </c>
      <c r="Q2875" s="12">
        <f t="shared" si="281"/>
        <v>1</v>
      </c>
      <c r="R2875" s="12">
        <f t="shared" si="286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283"/>
        <v>587</v>
      </c>
      <c r="F2876" s="4">
        <f t="shared" si="284"/>
        <v>220</v>
      </c>
      <c r="G2876" s="4">
        <f t="shared" si="287"/>
        <v>28</v>
      </c>
      <c r="H2876" s="4">
        <f t="shared" si="280"/>
        <v>0</v>
      </c>
      <c r="I2876" s="5">
        <f t="shared" si="279"/>
        <v>0</v>
      </c>
      <c r="M2876" s="3">
        <v>24</v>
      </c>
      <c r="N2876" s="11">
        <f t="shared" si="285"/>
        <v>0</v>
      </c>
      <c r="O2876" s="3">
        <v>2</v>
      </c>
      <c r="P2876" s="11">
        <f t="shared" si="282"/>
        <v>0</v>
      </c>
      <c r="Q2876" s="12">
        <f t="shared" si="281"/>
        <v>2</v>
      </c>
      <c r="R2876" s="12">
        <f t="shared" si="286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283"/>
        <v>201</v>
      </c>
      <c r="F2877" s="4">
        <f t="shared" si="284"/>
        <v>7</v>
      </c>
      <c r="G2877" s="4">
        <f t="shared" si="287"/>
        <v>14</v>
      </c>
      <c r="H2877" s="4">
        <f t="shared" si="280"/>
        <v>1</v>
      </c>
      <c r="I2877" s="5">
        <f t="shared" si="279"/>
        <v>7.6923076923076927E-2</v>
      </c>
      <c r="M2877" s="3">
        <v>5</v>
      </c>
      <c r="N2877" s="11">
        <f t="shared" si="285"/>
        <v>0</v>
      </c>
      <c r="O2877" s="3">
        <v>1</v>
      </c>
      <c r="P2877" s="11">
        <f t="shared" si="282"/>
        <v>0</v>
      </c>
      <c r="Q2877" s="12">
        <f t="shared" si="281"/>
        <v>8</v>
      </c>
      <c r="R2877" s="12">
        <f t="shared" si="286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283"/>
        <v>254</v>
      </c>
      <c r="F2878" s="4">
        <f t="shared" si="284"/>
        <v>4</v>
      </c>
      <c r="G2878" s="4">
        <f t="shared" si="287"/>
        <v>5</v>
      </c>
      <c r="H2878" s="4">
        <f t="shared" si="280"/>
        <v>0</v>
      </c>
      <c r="I2878" s="5">
        <f t="shared" si="279"/>
        <v>0</v>
      </c>
      <c r="M2878" s="3">
        <v>3</v>
      </c>
      <c r="N2878" s="11">
        <f t="shared" si="285"/>
        <v>2</v>
      </c>
      <c r="O2878" s="3">
        <v>0</v>
      </c>
      <c r="P2878" s="11">
        <f t="shared" si="282"/>
        <v>0</v>
      </c>
      <c r="Q2878" s="12">
        <f t="shared" si="281"/>
        <v>2</v>
      </c>
      <c r="R2878" s="12">
        <f t="shared" si="286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283"/>
        <v>275</v>
      </c>
      <c r="F2879" s="4">
        <f t="shared" si="284"/>
        <v>8</v>
      </c>
      <c r="G2879" s="4">
        <f t="shared" si="287"/>
        <v>11</v>
      </c>
      <c r="H2879" s="4">
        <f t="shared" si="280"/>
        <v>2</v>
      </c>
      <c r="I2879" s="5">
        <f t="shared" si="279"/>
        <v>0.22222222222222221</v>
      </c>
      <c r="M2879" s="3">
        <v>5</v>
      </c>
      <c r="N2879" s="11">
        <f t="shared" si="285"/>
        <v>0</v>
      </c>
      <c r="O2879" s="3">
        <v>0</v>
      </c>
      <c r="P2879" s="11">
        <f t="shared" si="282"/>
        <v>0</v>
      </c>
      <c r="Q2879" s="12">
        <f t="shared" si="281"/>
        <v>6</v>
      </c>
      <c r="R2879" s="12">
        <f t="shared" si="286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283"/>
        <v>186</v>
      </c>
      <c r="F2880" s="4">
        <f t="shared" si="284"/>
        <v>11</v>
      </c>
      <c r="G2880" s="4">
        <f t="shared" si="287"/>
        <v>10</v>
      </c>
      <c r="H2880" s="4">
        <f t="shared" si="280"/>
        <v>7</v>
      </c>
      <c r="I2880" s="5">
        <f t="shared" si="279"/>
        <v>2.3333333333333335</v>
      </c>
      <c r="M2880" s="3">
        <v>2</v>
      </c>
      <c r="N2880" s="11">
        <f t="shared" si="285"/>
        <v>0</v>
      </c>
      <c r="O2880" s="3">
        <v>0</v>
      </c>
      <c r="P2880" s="11">
        <f t="shared" si="282"/>
        <v>0</v>
      </c>
      <c r="Q2880" s="12">
        <f t="shared" si="281"/>
        <v>8</v>
      </c>
      <c r="R2880" s="12">
        <f t="shared" si="286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283"/>
        <v>140</v>
      </c>
      <c r="F2881" s="4">
        <f t="shared" si="284"/>
        <v>1</v>
      </c>
      <c r="G2881" s="4">
        <f t="shared" si="287"/>
        <v>4</v>
      </c>
      <c r="H2881" s="4">
        <f t="shared" si="280"/>
        <v>0</v>
      </c>
      <c r="I2881" s="5">
        <f t="shared" si="279"/>
        <v>0</v>
      </c>
      <c r="M2881" s="3">
        <v>4</v>
      </c>
      <c r="N2881" s="11">
        <f t="shared" si="285"/>
        <v>0</v>
      </c>
      <c r="O2881" s="3">
        <v>0</v>
      </c>
      <c r="P2881" s="11">
        <f t="shared" si="282"/>
        <v>0</v>
      </c>
      <c r="Q2881" s="12">
        <f t="shared" si="281"/>
        <v>0</v>
      </c>
      <c r="R2881" s="12">
        <f t="shared" si="286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283"/>
        <v>173</v>
      </c>
      <c r="F2882" s="4">
        <f t="shared" si="284"/>
        <v>4</v>
      </c>
      <c r="G2882" s="4">
        <f t="shared" si="287"/>
        <v>7</v>
      </c>
      <c r="H2882" s="4">
        <f t="shared" si="280"/>
        <v>1</v>
      </c>
      <c r="I2882" s="5">
        <f t="shared" si="279"/>
        <v>0.16666666666666666</v>
      </c>
      <c r="M2882" s="3">
        <v>4</v>
      </c>
      <c r="N2882" s="11">
        <f t="shared" si="285"/>
        <v>0</v>
      </c>
      <c r="O2882" s="3">
        <v>0</v>
      </c>
      <c r="P2882" s="11">
        <f t="shared" si="282"/>
        <v>0</v>
      </c>
      <c r="Q2882" s="12">
        <f t="shared" si="281"/>
        <v>3</v>
      </c>
      <c r="R2882" s="12">
        <f t="shared" si="286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283"/>
        <v>175</v>
      </c>
      <c r="F2883" s="4">
        <f t="shared" si="284"/>
        <v>1</v>
      </c>
      <c r="G2883" s="4">
        <f t="shared" si="287"/>
        <v>6</v>
      </c>
      <c r="H2883" s="4">
        <f t="shared" si="280"/>
        <v>0</v>
      </c>
      <c r="I2883" s="5">
        <f t="shared" ref="I2883:I2946" si="288">IFERROR((G2883-SUMIFS(G:G,A:A,A2883-1,B:B,B2883))/SUMIFS(G:G,A:A,A2883-1,B:B,B2883),0)</f>
        <v>0</v>
      </c>
      <c r="M2883" s="3">
        <v>6</v>
      </c>
      <c r="N2883" s="11">
        <f t="shared" si="285"/>
        <v>0</v>
      </c>
      <c r="O2883" s="3">
        <v>0</v>
      </c>
      <c r="P2883" s="11">
        <f t="shared" si="282"/>
        <v>0</v>
      </c>
      <c r="Q2883" s="12">
        <f t="shared" si="281"/>
        <v>0</v>
      </c>
      <c r="R2883" s="12">
        <f t="shared" si="286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283"/>
        <v>427</v>
      </c>
      <c r="F2884" s="4">
        <f t="shared" si="284"/>
        <v>90</v>
      </c>
      <c r="G2884" s="4">
        <f t="shared" si="287"/>
        <v>17</v>
      </c>
      <c r="H2884" s="4">
        <f t="shared" si="280"/>
        <v>1</v>
      </c>
      <c r="I2884" s="5">
        <f t="shared" si="288"/>
        <v>6.25E-2</v>
      </c>
      <c r="M2884" s="3">
        <v>13</v>
      </c>
      <c r="N2884" s="11">
        <f t="shared" si="285"/>
        <v>0</v>
      </c>
      <c r="O2884" s="3">
        <v>0</v>
      </c>
      <c r="P2884" s="11">
        <f t="shared" si="282"/>
        <v>0</v>
      </c>
      <c r="Q2884" s="12">
        <f t="shared" si="281"/>
        <v>4</v>
      </c>
      <c r="R2884" s="12">
        <f t="shared" si="286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283"/>
        <v>44</v>
      </c>
      <c r="F2885" s="4">
        <f t="shared" si="284"/>
        <v>2</v>
      </c>
      <c r="G2885" s="4">
        <f t="shared" si="287"/>
        <v>2</v>
      </c>
      <c r="H2885" s="4">
        <f t="shared" ref="H2885:H2948" si="289">G2885-SUMIFS(G:G,A:A,A2885-1,B:B,B2885)</f>
        <v>0</v>
      </c>
      <c r="I2885" s="5">
        <f t="shared" si="288"/>
        <v>0</v>
      </c>
      <c r="M2885" s="3">
        <v>2</v>
      </c>
      <c r="N2885" s="11">
        <f t="shared" si="285"/>
        <v>0</v>
      </c>
      <c r="O2885" s="3">
        <v>0</v>
      </c>
      <c r="P2885" s="11">
        <f t="shared" si="282"/>
        <v>0</v>
      </c>
      <c r="Q2885" s="12">
        <f t="shared" si="281"/>
        <v>0</v>
      </c>
      <c r="R2885" s="12">
        <f t="shared" si="286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283"/>
        <v>4001</v>
      </c>
      <c r="F2886" s="4">
        <f t="shared" si="284"/>
        <v>224</v>
      </c>
      <c r="G2886" s="4">
        <f t="shared" si="287"/>
        <v>199</v>
      </c>
      <c r="H2886" s="4">
        <f t="shared" si="289"/>
        <v>3</v>
      </c>
      <c r="I2886" s="5">
        <f t="shared" si="288"/>
        <v>1.5306122448979591E-2</v>
      </c>
      <c r="M2886" s="3">
        <v>169</v>
      </c>
      <c r="N2886" s="11">
        <f t="shared" si="285"/>
        <v>1</v>
      </c>
      <c r="O2886" s="3">
        <v>4</v>
      </c>
      <c r="P2886" s="11">
        <f t="shared" si="282"/>
        <v>0</v>
      </c>
      <c r="Q2886" s="12">
        <f t="shared" si="281"/>
        <v>26</v>
      </c>
      <c r="R2886" s="12">
        <f t="shared" si="286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283"/>
        <v>1016</v>
      </c>
      <c r="F2887" s="4">
        <f t="shared" si="284"/>
        <v>213</v>
      </c>
      <c r="G2887" s="4">
        <f t="shared" si="287"/>
        <v>9</v>
      </c>
      <c r="H2887" s="4">
        <f t="shared" si="289"/>
        <v>5</v>
      </c>
      <c r="I2887" s="5">
        <f t="shared" si="288"/>
        <v>1.25</v>
      </c>
      <c r="M2887" s="3">
        <v>0</v>
      </c>
      <c r="N2887" s="11">
        <f t="shared" si="285"/>
        <v>0</v>
      </c>
      <c r="O2887" s="3">
        <v>0</v>
      </c>
      <c r="P2887" s="11">
        <f t="shared" si="282"/>
        <v>0</v>
      </c>
      <c r="Q2887" s="12">
        <f t="shared" si="281"/>
        <v>9</v>
      </c>
      <c r="R2887" s="12">
        <f t="shared" si="286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283"/>
        <v>214</v>
      </c>
      <c r="F2888" s="4">
        <f t="shared" si="284"/>
        <v>6</v>
      </c>
      <c r="G2888" s="4">
        <f t="shared" si="287"/>
        <v>16</v>
      </c>
      <c r="H2888" s="4">
        <f t="shared" si="289"/>
        <v>0</v>
      </c>
      <c r="I2888" s="5">
        <f t="shared" si="288"/>
        <v>0</v>
      </c>
      <c r="M2888" s="3">
        <v>2</v>
      </c>
      <c r="N2888" s="11">
        <f t="shared" si="285"/>
        <v>0</v>
      </c>
      <c r="O2888" s="3">
        <v>0</v>
      </c>
      <c r="P2888" s="11">
        <f t="shared" si="282"/>
        <v>0</v>
      </c>
      <c r="Q2888" s="12">
        <f t="shared" si="281"/>
        <v>14</v>
      </c>
      <c r="R2888" s="12">
        <f t="shared" si="286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283"/>
        <v>424</v>
      </c>
      <c r="F2889" s="4">
        <f t="shared" si="284"/>
        <v>4</v>
      </c>
      <c r="G2889" s="4">
        <f t="shared" si="287"/>
        <v>16</v>
      </c>
      <c r="H2889" s="4">
        <f t="shared" si="289"/>
        <v>0</v>
      </c>
      <c r="I2889" s="5">
        <f t="shared" si="288"/>
        <v>0</v>
      </c>
      <c r="M2889" s="3">
        <v>13</v>
      </c>
      <c r="N2889" s="11">
        <f t="shared" si="285"/>
        <v>0</v>
      </c>
      <c r="O2889" s="3">
        <v>0</v>
      </c>
      <c r="P2889" s="11">
        <f t="shared" si="282"/>
        <v>0</v>
      </c>
      <c r="Q2889" s="12">
        <f t="shared" si="281"/>
        <v>3</v>
      </c>
      <c r="R2889" s="12">
        <f t="shared" si="286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283"/>
        <v>57</v>
      </c>
      <c r="F2890" s="4">
        <f t="shared" si="284"/>
        <v>0</v>
      </c>
      <c r="G2890" s="4">
        <f t="shared" si="287"/>
        <v>2</v>
      </c>
      <c r="H2890" s="4">
        <f t="shared" si="289"/>
        <v>0</v>
      </c>
      <c r="I2890" s="5">
        <f t="shared" si="288"/>
        <v>0</v>
      </c>
      <c r="M2890" s="3">
        <v>2</v>
      </c>
      <c r="N2890" s="11">
        <f t="shared" si="285"/>
        <v>0</v>
      </c>
      <c r="O2890" s="3">
        <v>0</v>
      </c>
      <c r="P2890" s="11">
        <f t="shared" si="282"/>
        <v>0</v>
      </c>
      <c r="Q2890" s="12">
        <f t="shared" si="281"/>
        <v>0</v>
      </c>
      <c r="R2890" s="12">
        <f t="shared" si="286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283"/>
        <v>210</v>
      </c>
      <c r="F2891" s="4">
        <f t="shared" si="284"/>
        <v>4</v>
      </c>
      <c r="G2891" s="4">
        <f t="shared" si="287"/>
        <v>11</v>
      </c>
      <c r="H2891" s="4">
        <f t="shared" si="289"/>
        <v>0</v>
      </c>
      <c r="I2891" s="5">
        <f t="shared" si="288"/>
        <v>0</v>
      </c>
      <c r="M2891" s="3">
        <v>6</v>
      </c>
      <c r="N2891" s="11">
        <f t="shared" si="285"/>
        <v>1</v>
      </c>
      <c r="O2891" s="3">
        <v>0</v>
      </c>
      <c r="P2891" s="11">
        <f t="shared" si="282"/>
        <v>0</v>
      </c>
      <c r="Q2891" s="12">
        <f t="shared" si="281"/>
        <v>5</v>
      </c>
      <c r="R2891" s="12">
        <f t="shared" si="286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283"/>
        <v>384</v>
      </c>
      <c r="F2892" s="4">
        <f t="shared" si="284"/>
        <v>12</v>
      </c>
      <c r="G2892" s="4">
        <f t="shared" si="287"/>
        <v>23</v>
      </c>
      <c r="H2892" s="4">
        <f t="shared" si="289"/>
        <v>0</v>
      </c>
      <c r="I2892" s="5">
        <f t="shared" si="288"/>
        <v>0</v>
      </c>
      <c r="M2892" s="3">
        <v>18</v>
      </c>
      <c r="N2892" s="11">
        <f t="shared" si="285"/>
        <v>1</v>
      </c>
      <c r="O2892" s="3">
        <v>0</v>
      </c>
      <c r="P2892" s="11">
        <f t="shared" si="282"/>
        <v>0</v>
      </c>
      <c r="Q2892" s="12">
        <f t="shared" si="281"/>
        <v>5</v>
      </c>
      <c r="R2892" s="12">
        <f t="shared" si="286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283"/>
        <v>564</v>
      </c>
      <c r="F2893" s="4">
        <f t="shared" si="284"/>
        <v>7</v>
      </c>
      <c r="G2893" s="4">
        <f t="shared" si="287"/>
        <v>35</v>
      </c>
      <c r="H2893" s="4">
        <f t="shared" si="289"/>
        <v>1</v>
      </c>
      <c r="I2893" s="5">
        <f t="shared" si="288"/>
        <v>2.9411764705882353E-2</v>
      </c>
      <c r="M2893" s="3">
        <v>16</v>
      </c>
      <c r="N2893" s="11">
        <f t="shared" si="285"/>
        <v>4</v>
      </c>
      <c r="O2893" s="3">
        <v>3</v>
      </c>
      <c r="P2893" s="11">
        <f t="shared" si="282"/>
        <v>0</v>
      </c>
      <c r="Q2893" s="12">
        <f t="shared" si="281"/>
        <v>16</v>
      </c>
      <c r="R2893" s="12">
        <f t="shared" si="286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283"/>
        <v>1320</v>
      </c>
      <c r="F2894" s="4">
        <f t="shared" si="284"/>
        <v>272</v>
      </c>
      <c r="G2894" s="4">
        <f t="shared" si="287"/>
        <v>91</v>
      </c>
      <c r="H2894" s="4">
        <f t="shared" si="289"/>
        <v>1</v>
      </c>
      <c r="I2894" s="5">
        <f t="shared" si="288"/>
        <v>1.1111111111111112E-2</v>
      </c>
      <c r="M2894" s="3">
        <v>47</v>
      </c>
      <c r="N2894" s="11">
        <f t="shared" si="285"/>
        <v>4</v>
      </c>
      <c r="O2894" s="3">
        <v>1</v>
      </c>
      <c r="P2894" s="11">
        <f t="shared" si="282"/>
        <v>0</v>
      </c>
      <c r="Q2894" s="12">
        <f t="shared" si="281"/>
        <v>43</v>
      </c>
      <c r="R2894" s="12">
        <f t="shared" si="286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283"/>
        <v>442</v>
      </c>
      <c r="F2895" s="4">
        <f t="shared" si="284"/>
        <v>3</v>
      </c>
      <c r="G2895" s="4">
        <f t="shared" si="287"/>
        <v>28</v>
      </c>
      <c r="H2895" s="4">
        <f t="shared" si="289"/>
        <v>0</v>
      </c>
      <c r="I2895" s="5">
        <f t="shared" si="288"/>
        <v>0</v>
      </c>
      <c r="M2895" s="3">
        <v>21</v>
      </c>
      <c r="N2895" s="11">
        <f t="shared" si="285"/>
        <v>0</v>
      </c>
      <c r="O2895" s="3">
        <v>1</v>
      </c>
      <c r="P2895" s="11">
        <f t="shared" si="282"/>
        <v>0</v>
      </c>
      <c r="Q2895" s="12">
        <f t="shared" si="281"/>
        <v>6</v>
      </c>
      <c r="R2895" s="12">
        <f t="shared" si="286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283"/>
        <v>325</v>
      </c>
      <c r="F2896" s="4">
        <f t="shared" si="284"/>
        <v>6</v>
      </c>
      <c r="G2896" s="4">
        <f t="shared" si="287"/>
        <v>24</v>
      </c>
      <c r="H2896" s="4">
        <f t="shared" si="289"/>
        <v>2</v>
      </c>
      <c r="I2896" s="5">
        <f t="shared" si="288"/>
        <v>9.0909090909090912E-2</v>
      </c>
      <c r="M2896" s="3">
        <v>11</v>
      </c>
      <c r="N2896" s="11">
        <f t="shared" si="285"/>
        <v>5</v>
      </c>
      <c r="O2896" s="3">
        <v>1</v>
      </c>
      <c r="P2896" s="11">
        <f t="shared" si="282"/>
        <v>0</v>
      </c>
      <c r="Q2896" s="12">
        <f t="shared" si="281"/>
        <v>12</v>
      </c>
      <c r="R2896" s="12">
        <f t="shared" si="286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283"/>
        <v>937</v>
      </c>
      <c r="F2897" s="4">
        <f t="shared" si="284"/>
        <v>15</v>
      </c>
      <c r="G2897" s="4">
        <f t="shared" si="287"/>
        <v>34</v>
      </c>
      <c r="H2897" s="4">
        <f t="shared" si="289"/>
        <v>0</v>
      </c>
      <c r="I2897" s="5">
        <f t="shared" si="288"/>
        <v>0</v>
      </c>
      <c r="M2897" s="3">
        <v>30</v>
      </c>
      <c r="N2897" s="11">
        <f t="shared" si="285"/>
        <v>0</v>
      </c>
      <c r="O2897" s="3">
        <v>0</v>
      </c>
      <c r="P2897" s="11">
        <f t="shared" si="282"/>
        <v>0</v>
      </c>
      <c r="Q2897" s="12">
        <f t="shared" si="281"/>
        <v>4</v>
      </c>
      <c r="R2897" s="12">
        <f t="shared" si="286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283"/>
        <v>749</v>
      </c>
      <c r="F2898" s="4">
        <f t="shared" si="284"/>
        <v>156</v>
      </c>
      <c r="G2898" s="4">
        <f t="shared" si="287"/>
        <v>6</v>
      </c>
      <c r="H2898" s="4">
        <f t="shared" si="289"/>
        <v>0</v>
      </c>
      <c r="I2898" s="5">
        <f t="shared" si="288"/>
        <v>0</v>
      </c>
      <c r="M2898" s="3">
        <v>4</v>
      </c>
      <c r="N2898" s="11">
        <f t="shared" si="285"/>
        <v>0</v>
      </c>
      <c r="O2898" s="3">
        <v>0</v>
      </c>
      <c r="P2898" s="11">
        <f t="shared" si="282"/>
        <v>0</v>
      </c>
      <c r="Q2898" s="12">
        <f t="shared" si="281"/>
        <v>2</v>
      </c>
      <c r="R2898" s="12">
        <f t="shared" si="286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283"/>
        <v>196</v>
      </c>
      <c r="F2899" s="4">
        <f t="shared" si="284"/>
        <v>5</v>
      </c>
      <c r="G2899" s="4">
        <f t="shared" si="287"/>
        <v>10</v>
      </c>
      <c r="H2899" s="4">
        <f t="shared" si="289"/>
        <v>1</v>
      </c>
      <c r="I2899" s="5">
        <f t="shared" si="288"/>
        <v>0.1111111111111111</v>
      </c>
      <c r="M2899" s="3">
        <v>6</v>
      </c>
      <c r="N2899" s="11">
        <f t="shared" si="285"/>
        <v>0</v>
      </c>
      <c r="O2899" s="3">
        <v>0</v>
      </c>
      <c r="P2899" s="11">
        <f t="shared" si="282"/>
        <v>0</v>
      </c>
      <c r="Q2899" s="12">
        <f t="shared" si="281"/>
        <v>4</v>
      </c>
      <c r="R2899" s="12">
        <f t="shared" si="286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283"/>
        <v>111</v>
      </c>
      <c r="F2900" s="4">
        <f t="shared" si="284"/>
        <v>12</v>
      </c>
      <c r="G2900" s="4">
        <f t="shared" si="287"/>
        <v>5</v>
      </c>
      <c r="H2900" s="4">
        <f t="shared" si="289"/>
        <v>2</v>
      </c>
      <c r="I2900" s="5">
        <f t="shared" si="288"/>
        <v>0.66666666666666663</v>
      </c>
      <c r="M2900" s="3">
        <v>2</v>
      </c>
      <c r="N2900" s="11">
        <f t="shared" si="285"/>
        <v>0</v>
      </c>
      <c r="O2900" s="3">
        <v>0</v>
      </c>
      <c r="P2900" s="11">
        <f t="shared" si="282"/>
        <v>0</v>
      </c>
      <c r="Q2900" s="12">
        <f t="shared" si="281"/>
        <v>3</v>
      </c>
      <c r="R2900" s="12">
        <f t="shared" si="286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283"/>
        <v>316</v>
      </c>
      <c r="F2901" s="4">
        <f t="shared" si="284"/>
        <v>19</v>
      </c>
      <c r="G2901" s="4">
        <f t="shared" si="287"/>
        <v>11</v>
      </c>
      <c r="H2901" s="4">
        <f t="shared" si="289"/>
        <v>0</v>
      </c>
      <c r="I2901" s="5">
        <f t="shared" si="288"/>
        <v>0</v>
      </c>
      <c r="M2901" s="3">
        <v>7</v>
      </c>
      <c r="N2901" s="11">
        <f t="shared" si="285"/>
        <v>0</v>
      </c>
      <c r="O2901" s="3">
        <v>1</v>
      </c>
      <c r="P2901" s="11">
        <f t="shared" si="282"/>
        <v>0</v>
      </c>
      <c r="Q2901" s="12">
        <f t="shared" si="281"/>
        <v>3</v>
      </c>
      <c r="R2901" s="12">
        <f t="shared" si="286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283"/>
        <v>2121</v>
      </c>
      <c r="F2902" s="4">
        <f t="shared" si="284"/>
        <v>32</v>
      </c>
      <c r="G2902" s="4">
        <f t="shared" si="287"/>
        <v>128</v>
      </c>
      <c r="H2902" s="4">
        <f t="shared" si="289"/>
        <v>4</v>
      </c>
      <c r="I2902" s="5">
        <f t="shared" si="288"/>
        <v>3.2258064516129031E-2</v>
      </c>
      <c r="M2902" s="3">
        <v>60</v>
      </c>
      <c r="N2902" s="11">
        <f t="shared" si="285"/>
        <v>4</v>
      </c>
      <c r="O2902" s="3">
        <v>2</v>
      </c>
      <c r="P2902" s="11">
        <f t="shared" si="282"/>
        <v>0</v>
      </c>
      <c r="Q2902" s="12">
        <f t="shared" si="281"/>
        <v>66</v>
      </c>
      <c r="R2902" s="12">
        <f t="shared" si="286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283"/>
        <v>93</v>
      </c>
      <c r="F2903" s="4">
        <f t="shared" si="284"/>
        <v>3</v>
      </c>
      <c r="G2903" s="4">
        <f t="shared" si="287"/>
        <v>3</v>
      </c>
      <c r="H2903" s="4">
        <f t="shared" si="289"/>
        <v>1</v>
      </c>
      <c r="I2903" s="5">
        <f t="shared" si="288"/>
        <v>0.5</v>
      </c>
      <c r="M2903" s="3">
        <v>0</v>
      </c>
      <c r="N2903" s="11">
        <f t="shared" si="285"/>
        <v>0</v>
      </c>
      <c r="O2903" s="3">
        <v>0</v>
      </c>
      <c r="P2903" s="11">
        <f t="shared" si="282"/>
        <v>0</v>
      </c>
      <c r="Q2903" s="12">
        <f t="shared" si="281"/>
        <v>3</v>
      </c>
      <c r="R2903" s="12">
        <f t="shared" si="286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283"/>
        <v>148</v>
      </c>
      <c r="F2904" s="4">
        <f t="shared" si="284"/>
        <v>6</v>
      </c>
      <c r="G2904" s="4">
        <f t="shared" si="287"/>
        <v>5</v>
      </c>
      <c r="H2904" s="4">
        <f t="shared" si="289"/>
        <v>0</v>
      </c>
      <c r="I2904" s="5">
        <f t="shared" si="288"/>
        <v>0</v>
      </c>
      <c r="M2904" s="3">
        <v>5</v>
      </c>
      <c r="N2904" s="11">
        <f t="shared" si="285"/>
        <v>0</v>
      </c>
      <c r="O2904" s="3">
        <v>0</v>
      </c>
      <c r="P2904" s="11">
        <f t="shared" si="282"/>
        <v>0</v>
      </c>
      <c r="Q2904" s="12">
        <f t="shared" ref="Q2904:Q2934" si="290">G2904-O2904-M2904</f>
        <v>0</v>
      </c>
      <c r="R2904" s="12">
        <f t="shared" si="286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283"/>
        <v>224</v>
      </c>
      <c r="F2905" s="4">
        <f t="shared" si="284"/>
        <v>10</v>
      </c>
      <c r="G2905" s="4">
        <f t="shared" si="287"/>
        <v>10</v>
      </c>
      <c r="H2905" s="4">
        <f t="shared" si="289"/>
        <v>1</v>
      </c>
      <c r="I2905" s="5">
        <f t="shared" si="288"/>
        <v>0.1111111111111111</v>
      </c>
      <c r="M2905" s="3">
        <v>3</v>
      </c>
      <c r="N2905" s="11">
        <f t="shared" si="285"/>
        <v>0</v>
      </c>
      <c r="O2905" s="3">
        <v>1</v>
      </c>
      <c r="P2905" s="11">
        <f t="shared" si="282"/>
        <v>0</v>
      </c>
      <c r="Q2905" s="12">
        <f t="shared" si="290"/>
        <v>6</v>
      </c>
      <c r="R2905" s="12">
        <f t="shared" si="286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283"/>
        <v>464</v>
      </c>
      <c r="F2906" s="4">
        <f t="shared" si="284"/>
        <v>3</v>
      </c>
      <c r="G2906" s="4">
        <f t="shared" si="287"/>
        <v>7</v>
      </c>
      <c r="H2906" s="4">
        <f t="shared" si="289"/>
        <v>0</v>
      </c>
      <c r="I2906" s="5">
        <f t="shared" si="288"/>
        <v>0</v>
      </c>
      <c r="M2906" s="3">
        <v>5</v>
      </c>
      <c r="N2906" s="11">
        <f t="shared" si="285"/>
        <v>0</v>
      </c>
      <c r="O2906" s="3">
        <v>0</v>
      </c>
      <c r="P2906" s="11">
        <f t="shared" si="282"/>
        <v>0</v>
      </c>
      <c r="Q2906" s="12">
        <f t="shared" si="290"/>
        <v>2</v>
      </c>
      <c r="R2906" s="12">
        <f t="shared" si="286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283"/>
        <v>62</v>
      </c>
      <c r="F2907" s="4">
        <f t="shared" si="284"/>
        <v>3</v>
      </c>
      <c r="G2907" s="4">
        <f t="shared" si="287"/>
        <v>8</v>
      </c>
      <c r="H2907" s="4">
        <f t="shared" si="289"/>
        <v>2</v>
      </c>
      <c r="I2907" s="5">
        <f t="shared" si="288"/>
        <v>0.33333333333333331</v>
      </c>
      <c r="M2907" s="3">
        <v>3</v>
      </c>
      <c r="N2907" s="11">
        <f t="shared" si="285"/>
        <v>0</v>
      </c>
      <c r="O2907" s="3">
        <v>0</v>
      </c>
      <c r="P2907" s="11">
        <f t="shared" si="282"/>
        <v>0</v>
      </c>
      <c r="Q2907" s="12">
        <f t="shared" si="290"/>
        <v>5</v>
      </c>
      <c r="R2907" s="12">
        <f t="shared" si="286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283"/>
        <v>68</v>
      </c>
      <c r="F2908" s="4">
        <f t="shared" si="284"/>
        <v>15</v>
      </c>
      <c r="G2908" s="4">
        <f t="shared" si="287"/>
        <v>0</v>
      </c>
      <c r="H2908" s="4">
        <f t="shared" si="289"/>
        <v>0</v>
      </c>
      <c r="I2908" s="5">
        <f t="shared" si="288"/>
        <v>0</v>
      </c>
      <c r="M2908" s="3">
        <v>0</v>
      </c>
      <c r="N2908" s="11">
        <f t="shared" si="285"/>
        <v>0</v>
      </c>
      <c r="O2908" s="3">
        <v>0</v>
      </c>
      <c r="P2908" s="11">
        <f t="shared" ref="P2908:P2971" si="291">O2908-SUMIFS(O:O,B:B,B2908,A:A,A2908-1)</f>
        <v>0</v>
      </c>
      <c r="Q2908" s="12">
        <f t="shared" si="290"/>
        <v>0</v>
      </c>
      <c r="R2908" s="12">
        <f t="shared" si="286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283"/>
        <v>90</v>
      </c>
      <c r="F2909" s="4">
        <f t="shared" si="284"/>
        <v>5</v>
      </c>
      <c r="G2909" s="4">
        <f t="shared" si="287"/>
        <v>6</v>
      </c>
      <c r="H2909" s="4">
        <f t="shared" si="289"/>
        <v>1</v>
      </c>
      <c r="I2909" s="5">
        <f t="shared" si="288"/>
        <v>0.2</v>
      </c>
      <c r="M2909" s="3">
        <v>4</v>
      </c>
      <c r="N2909" s="11">
        <f t="shared" si="285"/>
        <v>0</v>
      </c>
      <c r="O2909" s="3">
        <v>0</v>
      </c>
      <c r="P2909" s="11">
        <f t="shared" si="291"/>
        <v>0</v>
      </c>
      <c r="Q2909" s="12">
        <f t="shared" si="290"/>
        <v>2</v>
      </c>
      <c r="R2909" s="12">
        <f t="shared" si="286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283"/>
        <v>1197</v>
      </c>
      <c r="F2910" s="4">
        <f t="shared" si="284"/>
        <v>18</v>
      </c>
      <c r="G2910" s="4">
        <f t="shared" si="287"/>
        <v>100</v>
      </c>
      <c r="H2910" s="4">
        <f t="shared" si="289"/>
        <v>5</v>
      </c>
      <c r="I2910" s="5">
        <f t="shared" si="288"/>
        <v>5.2631578947368418E-2</v>
      </c>
      <c r="M2910" s="3">
        <v>74</v>
      </c>
      <c r="N2910" s="11">
        <f t="shared" si="285"/>
        <v>0</v>
      </c>
      <c r="O2910" s="3">
        <v>4</v>
      </c>
      <c r="P2910" s="11">
        <f t="shared" si="291"/>
        <v>1</v>
      </c>
      <c r="Q2910" s="12">
        <f t="shared" si="290"/>
        <v>22</v>
      </c>
      <c r="R2910" s="12">
        <f t="shared" si="286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283"/>
        <v>301</v>
      </c>
      <c r="F2911" s="4">
        <f t="shared" si="284"/>
        <v>6</v>
      </c>
      <c r="G2911" s="4">
        <f t="shared" si="287"/>
        <v>4</v>
      </c>
      <c r="H2911" s="4">
        <f t="shared" si="289"/>
        <v>1</v>
      </c>
      <c r="I2911" s="5">
        <f t="shared" si="288"/>
        <v>0.33333333333333331</v>
      </c>
      <c r="M2911" s="3">
        <v>3</v>
      </c>
      <c r="N2911" s="11">
        <f t="shared" si="285"/>
        <v>1</v>
      </c>
      <c r="O2911" s="3">
        <v>0</v>
      </c>
      <c r="P2911" s="11">
        <f t="shared" si="291"/>
        <v>0</v>
      </c>
      <c r="Q2911" s="12">
        <f t="shared" si="290"/>
        <v>1</v>
      </c>
      <c r="R2911" s="12">
        <f t="shared" si="286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283"/>
        <v>569</v>
      </c>
      <c r="F2912" s="4">
        <f t="shared" si="284"/>
        <v>14</v>
      </c>
      <c r="G2912" s="4">
        <f t="shared" si="287"/>
        <v>8</v>
      </c>
      <c r="H2912" s="4">
        <f t="shared" si="289"/>
        <v>0</v>
      </c>
      <c r="I2912" s="5">
        <f t="shared" si="288"/>
        <v>0</v>
      </c>
      <c r="M2912" s="3">
        <v>7</v>
      </c>
      <c r="N2912" s="11">
        <f t="shared" si="285"/>
        <v>0</v>
      </c>
      <c r="O2912" s="3">
        <v>0</v>
      </c>
      <c r="P2912" s="11">
        <f t="shared" si="291"/>
        <v>0</v>
      </c>
      <c r="Q2912" s="12">
        <f t="shared" si="290"/>
        <v>1</v>
      </c>
      <c r="R2912" s="12">
        <f t="shared" si="286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283"/>
        <v>1162</v>
      </c>
      <c r="F2913" s="4">
        <f t="shared" si="284"/>
        <v>64</v>
      </c>
      <c r="G2913" s="4">
        <f t="shared" si="287"/>
        <v>123</v>
      </c>
      <c r="H2913" s="4">
        <f t="shared" si="289"/>
        <v>6</v>
      </c>
      <c r="I2913" s="5">
        <f t="shared" si="288"/>
        <v>5.128205128205128E-2</v>
      </c>
      <c r="M2913" s="3">
        <v>79</v>
      </c>
      <c r="N2913" s="11">
        <f t="shared" si="285"/>
        <v>1</v>
      </c>
      <c r="O2913" s="3">
        <v>0</v>
      </c>
      <c r="P2913" s="11">
        <f t="shared" si="291"/>
        <v>0</v>
      </c>
      <c r="Q2913" s="12">
        <f t="shared" si="290"/>
        <v>44</v>
      </c>
      <c r="R2913" s="12">
        <f t="shared" si="286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283"/>
        <v>3484</v>
      </c>
      <c r="F2914" s="4">
        <f t="shared" si="284"/>
        <v>70</v>
      </c>
      <c r="G2914" s="4">
        <f t="shared" si="287"/>
        <v>345</v>
      </c>
      <c r="H2914" s="4">
        <f t="shared" si="289"/>
        <v>7</v>
      </c>
      <c r="I2914" s="5">
        <f t="shared" si="288"/>
        <v>2.0710059171597635E-2</v>
      </c>
      <c r="M2914" s="3">
        <v>164</v>
      </c>
      <c r="N2914" s="11">
        <f t="shared" si="285"/>
        <v>3</v>
      </c>
      <c r="O2914" s="3">
        <v>7</v>
      </c>
      <c r="P2914" s="11">
        <f t="shared" si="291"/>
        <v>0</v>
      </c>
      <c r="Q2914" s="12">
        <f t="shared" si="290"/>
        <v>174</v>
      </c>
      <c r="R2914" s="12">
        <f t="shared" si="286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283"/>
        <v>196</v>
      </c>
      <c r="F2915" s="4">
        <f t="shared" si="284"/>
        <v>19</v>
      </c>
      <c r="G2915" s="4">
        <f t="shared" si="287"/>
        <v>11</v>
      </c>
      <c r="H2915" s="4">
        <f t="shared" si="289"/>
        <v>-1</v>
      </c>
      <c r="I2915" s="5">
        <f t="shared" si="288"/>
        <v>-8.3333333333333329E-2</v>
      </c>
      <c r="M2915" s="3">
        <v>10</v>
      </c>
      <c r="N2915" s="11">
        <f t="shared" si="285"/>
        <v>0</v>
      </c>
      <c r="O2915" s="3">
        <v>0</v>
      </c>
      <c r="P2915" s="11">
        <f t="shared" si="291"/>
        <v>0</v>
      </c>
      <c r="Q2915" s="12">
        <f t="shared" si="290"/>
        <v>1</v>
      </c>
      <c r="R2915" s="12">
        <f t="shared" si="286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283"/>
        <v>203</v>
      </c>
      <c r="F2916" s="4">
        <f t="shared" si="284"/>
        <v>4</v>
      </c>
      <c r="G2916" s="4">
        <f t="shared" si="287"/>
        <v>3</v>
      </c>
      <c r="H2916" s="4">
        <f t="shared" si="289"/>
        <v>0</v>
      </c>
      <c r="I2916" s="5">
        <f t="shared" si="288"/>
        <v>0</v>
      </c>
      <c r="M2916" s="3">
        <v>2</v>
      </c>
      <c r="N2916" s="11">
        <f t="shared" si="285"/>
        <v>0</v>
      </c>
      <c r="O2916" s="3">
        <v>0</v>
      </c>
      <c r="P2916" s="11">
        <f t="shared" si="291"/>
        <v>0</v>
      </c>
      <c r="Q2916" s="12">
        <f t="shared" si="290"/>
        <v>1</v>
      </c>
      <c r="R2916" s="12">
        <f t="shared" si="286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292">SUM(C2917:D2917)</f>
        <v>1111</v>
      </c>
      <c r="F2917" s="4">
        <f t="shared" si="284"/>
        <v>281</v>
      </c>
      <c r="G2917" s="4">
        <f t="shared" si="287"/>
        <v>33</v>
      </c>
      <c r="H2917" s="4">
        <f t="shared" si="289"/>
        <v>4</v>
      </c>
      <c r="I2917" s="5">
        <f t="shared" si="288"/>
        <v>0.13793103448275862</v>
      </c>
      <c r="M2917" s="3">
        <v>23</v>
      </c>
      <c r="N2917" s="11">
        <f t="shared" si="285"/>
        <v>0</v>
      </c>
      <c r="O2917" s="3">
        <v>1</v>
      </c>
      <c r="P2917" s="11">
        <f t="shared" si="291"/>
        <v>0</v>
      </c>
      <c r="Q2917" s="12">
        <f t="shared" si="290"/>
        <v>9</v>
      </c>
      <c r="R2917" s="12">
        <f t="shared" si="286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292"/>
        <v>13509</v>
      </c>
      <c r="F2918" s="4">
        <f t="shared" ref="F2918:F2981" si="293">E2918-SUMIFS(E:E,A:A,A2918-1,B:B,B2918)</f>
        <v>385</v>
      </c>
      <c r="G2918" s="4">
        <f t="shared" si="287"/>
        <v>1924</v>
      </c>
      <c r="H2918" s="4">
        <f t="shared" si="289"/>
        <v>51</v>
      </c>
      <c r="I2918" s="5">
        <f t="shared" si="288"/>
        <v>2.7229044313934865E-2</v>
      </c>
      <c r="M2918" s="3">
        <v>799</v>
      </c>
      <c r="N2918" s="11">
        <f t="shared" ref="N2918:N2981" si="294">M2918-SUMIFS(M:M,B:B,B2918,A:A,A2918-1)</f>
        <v>69</v>
      </c>
      <c r="O2918" s="3">
        <v>43</v>
      </c>
      <c r="P2918" s="11">
        <f t="shared" si="291"/>
        <v>4</v>
      </c>
      <c r="Q2918" s="12">
        <f t="shared" si="290"/>
        <v>1082</v>
      </c>
      <c r="R2918" s="12">
        <f t="shared" ref="R2918:R2981" si="295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292"/>
        <v>278</v>
      </c>
      <c r="F2919" s="4">
        <f t="shared" si="293"/>
        <v>6</v>
      </c>
      <c r="G2919" s="4">
        <f t="shared" si="287"/>
        <v>18</v>
      </c>
      <c r="H2919" s="4">
        <f t="shared" si="289"/>
        <v>4</v>
      </c>
      <c r="I2919" s="5">
        <f t="shared" si="288"/>
        <v>0.2857142857142857</v>
      </c>
      <c r="M2919" s="3">
        <v>4</v>
      </c>
      <c r="N2919" s="11">
        <f t="shared" si="294"/>
        <v>0</v>
      </c>
      <c r="O2919" s="3">
        <v>1</v>
      </c>
      <c r="P2919" s="11">
        <f t="shared" si="291"/>
        <v>0</v>
      </c>
      <c r="Q2919" s="12">
        <f t="shared" si="290"/>
        <v>13</v>
      </c>
      <c r="R2919" s="12">
        <f t="shared" si="295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292"/>
        <v>131</v>
      </c>
      <c r="F2920" s="4">
        <f t="shared" si="293"/>
        <v>0</v>
      </c>
      <c r="G2920" s="4">
        <f t="shared" si="287"/>
        <v>6</v>
      </c>
      <c r="H2920" s="4">
        <f t="shared" si="289"/>
        <v>0</v>
      </c>
      <c r="I2920" s="5">
        <f t="shared" si="288"/>
        <v>0</v>
      </c>
      <c r="M2920" s="3">
        <v>1</v>
      </c>
      <c r="N2920" s="11">
        <f t="shared" si="294"/>
        <v>0</v>
      </c>
      <c r="O2920" s="3">
        <v>0</v>
      </c>
      <c r="P2920" s="11">
        <f t="shared" si="291"/>
        <v>0</v>
      </c>
      <c r="Q2920" s="12">
        <f t="shared" si="290"/>
        <v>5</v>
      </c>
      <c r="R2920" s="12">
        <f t="shared" si="295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292"/>
        <v>693</v>
      </c>
      <c r="F2921" s="4">
        <f t="shared" si="293"/>
        <v>91</v>
      </c>
      <c r="G2921" s="4">
        <f t="shared" si="287"/>
        <v>47</v>
      </c>
      <c r="H2921" s="4">
        <f t="shared" si="289"/>
        <v>2</v>
      </c>
      <c r="I2921" s="5">
        <f t="shared" si="288"/>
        <v>4.4444444444444446E-2</v>
      </c>
      <c r="M2921" s="3">
        <v>40</v>
      </c>
      <c r="N2921" s="11">
        <f t="shared" si="294"/>
        <v>5</v>
      </c>
      <c r="O2921" s="3">
        <v>1</v>
      </c>
      <c r="P2921" s="11">
        <f t="shared" si="291"/>
        <v>0</v>
      </c>
      <c r="Q2921" s="12">
        <f t="shared" si="290"/>
        <v>6</v>
      </c>
      <c r="R2921" s="12">
        <f t="shared" si="295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292"/>
        <v>3037</v>
      </c>
      <c r="F2922" s="4">
        <f t="shared" si="293"/>
        <v>312</v>
      </c>
      <c r="G2922" s="4">
        <f t="shared" si="287"/>
        <v>550</v>
      </c>
      <c r="H2922" s="4">
        <f t="shared" si="289"/>
        <v>20</v>
      </c>
      <c r="I2922" s="5">
        <f t="shared" si="288"/>
        <v>3.7735849056603772E-2</v>
      </c>
      <c r="M2922" s="3">
        <v>309</v>
      </c>
      <c r="N2922" s="11">
        <f t="shared" si="294"/>
        <v>11</v>
      </c>
      <c r="O2922" s="3">
        <v>32</v>
      </c>
      <c r="P2922" s="11">
        <f t="shared" si="291"/>
        <v>1</v>
      </c>
      <c r="Q2922" s="12">
        <f t="shared" si="290"/>
        <v>209</v>
      </c>
      <c r="R2922" s="12">
        <f t="shared" si="295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292"/>
        <v>994</v>
      </c>
      <c r="F2923" s="4">
        <f t="shared" si="293"/>
        <v>10</v>
      </c>
      <c r="G2923" s="4">
        <f t="shared" si="287"/>
        <v>83</v>
      </c>
      <c r="H2923" s="4">
        <f t="shared" si="289"/>
        <v>0</v>
      </c>
      <c r="I2923" s="5">
        <f t="shared" si="288"/>
        <v>0</v>
      </c>
      <c r="M2923" s="3">
        <v>38</v>
      </c>
      <c r="N2923" s="11">
        <f t="shared" si="294"/>
        <v>0</v>
      </c>
      <c r="O2923" s="3">
        <v>0</v>
      </c>
      <c r="P2923" s="11">
        <f t="shared" si="291"/>
        <v>0</v>
      </c>
      <c r="Q2923" s="12">
        <f t="shared" si="290"/>
        <v>45</v>
      </c>
      <c r="R2923" s="12">
        <f t="shared" si="295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292"/>
        <v>167</v>
      </c>
      <c r="F2924" s="4">
        <f t="shared" si="293"/>
        <v>9</v>
      </c>
      <c r="G2924" s="4">
        <f t="shared" si="287"/>
        <v>27</v>
      </c>
      <c r="H2924" s="4">
        <f t="shared" si="289"/>
        <v>4</v>
      </c>
      <c r="I2924" s="5">
        <f t="shared" si="288"/>
        <v>0.17391304347826086</v>
      </c>
      <c r="M2924" s="3">
        <v>7</v>
      </c>
      <c r="N2924" s="11">
        <f t="shared" si="294"/>
        <v>1</v>
      </c>
      <c r="O2924" s="3">
        <v>1</v>
      </c>
      <c r="P2924" s="11">
        <f t="shared" si="291"/>
        <v>0</v>
      </c>
      <c r="Q2924" s="12">
        <f t="shared" si="290"/>
        <v>19</v>
      </c>
      <c r="R2924" s="12">
        <f t="shared" si="295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292"/>
        <v>86</v>
      </c>
      <c r="F2925" s="4">
        <f t="shared" si="293"/>
        <v>3</v>
      </c>
      <c r="G2925" s="4">
        <f t="shared" si="287"/>
        <v>1</v>
      </c>
      <c r="H2925" s="4">
        <f t="shared" si="289"/>
        <v>0</v>
      </c>
      <c r="I2925" s="5">
        <f t="shared" si="288"/>
        <v>0</v>
      </c>
      <c r="M2925" s="3">
        <v>1</v>
      </c>
      <c r="N2925" s="11">
        <f t="shared" si="294"/>
        <v>0</v>
      </c>
      <c r="O2925" s="3">
        <v>0</v>
      </c>
      <c r="P2925" s="11">
        <f t="shared" si="291"/>
        <v>0</v>
      </c>
      <c r="Q2925" s="12">
        <f t="shared" si="290"/>
        <v>0</v>
      </c>
      <c r="R2925" s="12">
        <f t="shared" si="295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292"/>
        <v>125</v>
      </c>
      <c r="F2926" s="4">
        <f t="shared" si="293"/>
        <v>38</v>
      </c>
      <c r="G2926" s="4">
        <f t="shared" si="287"/>
        <v>3</v>
      </c>
      <c r="H2926" s="4">
        <f t="shared" si="289"/>
        <v>0</v>
      </c>
      <c r="I2926" s="5">
        <f t="shared" si="288"/>
        <v>0</v>
      </c>
      <c r="M2926" s="3">
        <v>2</v>
      </c>
      <c r="N2926" s="11">
        <f t="shared" si="294"/>
        <v>0</v>
      </c>
      <c r="O2926" s="3">
        <v>0</v>
      </c>
      <c r="P2926" s="11">
        <f t="shared" si="291"/>
        <v>0</v>
      </c>
      <c r="Q2926" s="12">
        <f t="shared" si="290"/>
        <v>1</v>
      </c>
      <c r="R2926" s="12">
        <f t="shared" si="295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292"/>
        <v>147</v>
      </c>
      <c r="F2927" s="4">
        <f t="shared" si="293"/>
        <v>40</v>
      </c>
      <c r="G2927" s="4">
        <f t="shared" si="287"/>
        <v>1</v>
      </c>
      <c r="H2927" s="4">
        <f t="shared" si="289"/>
        <v>0</v>
      </c>
      <c r="I2927" s="5">
        <f t="shared" si="288"/>
        <v>0</v>
      </c>
      <c r="M2927" s="3">
        <v>0</v>
      </c>
      <c r="N2927" s="11">
        <f t="shared" si="294"/>
        <v>0</v>
      </c>
      <c r="O2927" s="3">
        <v>0</v>
      </c>
      <c r="P2927" s="11">
        <f t="shared" si="291"/>
        <v>0</v>
      </c>
      <c r="Q2927" s="12">
        <f t="shared" si="290"/>
        <v>1</v>
      </c>
      <c r="R2927" s="12">
        <f t="shared" si="295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292"/>
        <v>407</v>
      </c>
      <c r="F2928" s="4">
        <f t="shared" si="293"/>
        <v>26</v>
      </c>
      <c r="G2928" s="4">
        <f t="shared" si="287"/>
        <v>4</v>
      </c>
      <c r="H2928" s="4">
        <f t="shared" si="289"/>
        <v>0</v>
      </c>
      <c r="I2928" s="5">
        <f t="shared" si="288"/>
        <v>0</v>
      </c>
      <c r="M2928" s="3">
        <v>3</v>
      </c>
      <c r="N2928" s="11">
        <f t="shared" si="294"/>
        <v>0</v>
      </c>
      <c r="O2928" s="3">
        <v>0</v>
      </c>
      <c r="P2928" s="11">
        <f t="shared" si="291"/>
        <v>0</v>
      </c>
      <c r="Q2928" s="12">
        <f t="shared" si="290"/>
        <v>1</v>
      </c>
      <c r="R2928" s="12">
        <f t="shared" si="295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292"/>
        <v>795</v>
      </c>
      <c r="F2929" s="4">
        <f t="shared" si="293"/>
        <v>30</v>
      </c>
      <c r="G2929" s="4">
        <f t="shared" si="287"/>
        <v>46</v>
      </c>
      <c r="H2929" s="4">
        <f t="shared" si="289"/>
        <v>0</v>
      </c>
      <c r="I2929" s="5">
        <f t="shared" si="288"/>
        <v>0</v>
      </c>
      <c r="M2929" s="3">
        <v>37</v>
      </c>
      <c r="N2929" s="11">
        <f t="shared" si="294"/>
        <v>0</v>
      </c>
      <c r="O2929" s="3">
        <v>0</v>
      </c>
      <c r="P2929" s="11">
        <f t="shared" si="291"/>
        <v>0</v>
      </c>
      <c r="Q2929" s="12">
        <f t="shared" si="290"/>
        <v>9</v>
      </c>
      <c r="R2929" s="12">
        <f t="shared" si="295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292"/>
        <v>132</v>
      </c>
      <c r="F2930" s="4">
        <f t="shared" si="293"/>
        <v>19</v>
      </c>
      <c r="G2930" s="4">
        <f t="shared" si="287"/>
        <v>2</v>
      </c>
      <c r="H2930" s="4">
        <f t="shared" si="289"/>
        <v>0</v>
      </c>
      <c r="I2930" s="5">
        <f t="shared" si="288"/>
        <v>0</v>
      </c>
      <c r="M2930" s="3">
        <v>2</v>
      </c>
      <c r="N2930" s="11">
        <f t="shared" si="294"/>
        <v>0</v>
      </c>
      <c r="O2930" s="3">
        <v>0</v>
      </c>
      <c r="P2930" s="11">
        <f t="shared" si="291"/>
        <v>0</v>
      </c>
      <c r="Q2930" s="12">
        <f t="shared" si="290"/>
        <v>0</v>
      </c>
      <c r="R2930" s="12">
        <f t="shared" si="295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292"/>
        <v>303</v>
      </c>
      <c r="F2931" s="4">
        <f t="shared" si="293"/>
        <v>4</v>
      </c>
      <c r="G2931" s="4">
        <f t="shared" si="287"/>
        <v>9</v>
      </c>
      <c r="H2931" s="4">
        <f t="shared" si="289"/>
        <v>1</v>
      </c>
      <c r="I2931" s="5">
        <f t="shared" si="288"/>
        <v>0.125</v>
      </c>
      <c r="M2931" s="3">
        <v>3</v>
      </c>
      <c r="N2931" s="11">
        <f t="shared" si="294"/>
        <v>1</v>
      </c>
      <c r="O2931" s="3">
        <v>0</v>
      </c>
      <c r="P2931" s="11">
        <f t="shared" si="291"/>
        <v>0</v>
      </c>
      <c r="Q2931" s="12">
        <f t="shared" si="290"/>
        <v>6</v>
      </c>
      <c r="R2931" s="12">
        <f t="shared" si="295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292"/>
        <v>382</v>
      </c>
      <c r="F2932" s="4">
        <f t="shared" si="293"/>
        <v>6</v>
      </c>
      <c r="G2932" s="4">
        <f t="shared" si="287"/>
        <v>4</v>
      </c>
      <c r="H2932" s="4">
        <f t="shared" si="289"/>
        <v>0</v>
      </c>
      <c r="I2932" s="5">
        <f t="shared" si="288"/>
        <v>0</v>
      </c>
      <c r="M2932" s="3">
        <v>3</v>
      </c>
      <c r="N2932" s="11">
        <f t="shared" si="294"/>
        <v>0</v>
      </c>
      <c r="O2932" s="3">
        <v>0</v>
      </c>
      <c r="P2932" s="11">
        <f t="shared" si="291"/>
        <v>0</v>
      </c>
      <c r="Q2932" s="12">
        <f t="shared" si="290"/>
        <v>1</v>
      </c>
      <c r="R2932" s="12">
        <f t="shared" si="295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292"/>
        <v>3717</v>
      </c>
      <c r="F2933" s="4">
        <f t="shared" si="293"/>
        <v>125</v>
      </c>
      <c r="G2933" s="4">
        <f t="shared" si="287"/>
        <v>365</v>
      </c>
      <c r="H2933" s="4">
        <f t="shared" si="289"/>
        <v>6</v>
      </c>
      <c r="I2933" s="5">
        <f t="shared" si="288"/>
        <v>1.6713091922005572E-2</v>
      </c>
      <c r="M2933" s="3">
        <v>244</v>
      </c>
      <c r="N2933" s="11">
        <f t="shared" si="294"/>
        <v>5</v>
      </c>
      <c r="O2933" s="3">
        <v>6</v>
      </c>
      <c r="P2933" s="11">
        <f t="shared" si="291"/>
        <v>0</v>
      </c>
      <c r="Q2933" s="12">
        <f t="shared" si="290"/>
        <v>115</v>
      </c>
      <c r="R2933" s="12">
        <f t="shared" si="295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292"/>
        <v>2115</v>
      </c>
      <c r="F2934" s="4">
        <f t="shared" si="293"/>
        <v>105</v>
      </c>
      <c r="G2934" s="4">
        <f t="shared" si="287"/>
        <v>194</v>
      </c>
      <c r="H2934" s="4">
        <f t="shared" si="289"/>
        <v>7</v>
      </c>
      <c r="I2934" s="5">
        <f t="shared" si="288"/>
        <v>3.7433155080213901E-2</v>
      </c>
      <c r="M2934" s="3">
        <v>109</v>
      </c>
      <c r="N2934" s="11">
        <f t="shared" si="294"/>
        <v>7</v>
      </c>
      <c r="O2934" s="3">
        <v>1</v>
      </c>
      <c r="P2934" s="11">
        <f t="shared" si="291"/>
        <v>0</v>
      </c>
      <c r="Q2934" s="12">
        <f t="shared" si="290"/>
        <v>84</v>
      </c>
      <c r="R2934" s="12">
        <f t="shared" si="295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292"/>
        <v>19382</v>
      </c>
      <c r="F2935" s="4">
        <f t="shared" si="293"/>
        <v>1343</v>
      </c>
      <c r="G2935" s="4">
        <f t="shared" si="287"/>
        <v>270</v>
      </c>
      <c r="H2935" s="4">
        <f t="shared" si="289"/>
        <v>5</v>
      </c>
      <c r="I2935" s="5">
        <f t="shared" si="288"/>
        <v>1.8867924528301886E-2</v>
      </c>
      <c r="M2935" s="3">
        <v>157</v>
      </c>
      <c r="N2935" s="11">
        <f t="shared" si="294"/>
        <v>7</v>
      </c>
      <c r="O2935" s="3">
        <v>1</v>
      </c>
      <c r="P2935" s="11">
        <f t="shared" si="291"/>
        <v>0</v>
      </c>
      <c r="Q2935" s="12">
        <f>G2935-O2935-M2935</f>
        <v>112</v>
      </c>
      <c r="R2935" s="12">
        <f t="shared" si="295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292"/>
        <v>14027</v>
      </c>
      <c r="F2936" s="4">
        <f t="shared" si="293"/>
        <v>650</v>
      </c>
      <c r="G2936" s="4">
        <f t="shared" si="287"/>
        <v>60</v>
      </c>
      <c r="H2936" s="4">
        <f t="shared" si="289"/>
        <v>24</v>
      </c>
      <c r="I2936" s="5">
        <f t="shared" si="288"/>
        <v>0.66666666666666663</v>
      </c>
      <c r="M2936" s="3">
        <v>2</v>
      </c>
      <c r="N2936" s="11">
        <f t="shared" si="294"/>
        <v>0</v>
      </c>
      <c r="O2936" s="3">
        <v>0</v>
      </c>
      <c r="P2936" s="11">
        <f t="shared" si="291"/>
        <v>0</v>
      </c>
      <c r="Q2936" s="12">
        <f>G2936-O2936-M2936</f>
        <v>58</v>
      </c>
      <c r="R2936" s="12">
        <f t="shared" si="295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292"/>
        <v>1116</v>
      </c>
      <c r="F2937" s="4">
        <f t="shared" si="293"/>
        <v>91</v>
      </c>
      <c r="G2937" s="4">
        <f t="shared" si="287"/>
        <v>23</v>
      </c>
      <c r="H2937" s="4">
        <f t="shared" si="289"/>
        <v>1</v>
      </c>
      <c r="I2937" s="5">
        <f t="shared" si="288"/>
        <v>4.5454545454545456E-2</v>
      </c>
      <c r="M2937" s="9">
        <v>15</v>
      </c>
      <c r="N2937" s="11">
        <f t="shared" si="294"/>
        <v>2</v>
      </c>
      <c r="O2937" s="9">
        <v>1</v>
      </c>
      <c r="P2937" s="11">
        <f t="shared" si="291"/>
        <v>0</v>
      </c>
      <c r="Q2937" s="12">
        <f t="shared" ref="Q2937:Q3000" si="296">G2937-O2937-M2937</f>
        <v>7</v>
      </c>
      <c r="R2937" s="12">
        <f t="shared" si="295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292"/>
        <v>924</v>
      </c>
      <c r="F2938" s="4">
        <f t="shared" si="293"/>
        <v>78</v>
      </c>
      <c r="G2938" s="4">
        <f t="shared" ref="G2938:G3001" si="297">C2938</f>
        <v>128</v>
      </c>
      <c r="H2938" s="4">
        <f t="shared" si="289"/>
        <v>11</v>
      </c>
      <c r="I2938" s="5">
        <f t="shared" si="288"/>
        <v>9.4017094017094016E-2</v>
      </c>
      <c r="M2938" s="9">
        <v>17</v>
      </c>
      <c r="N2938" s="11">
        <f t="shared" si="294"/>
        <v>4</v>
      </c>
      <c r="O2938" s="9">
        <v>2</v>
      </c>
      <c r="P2938" s="11">
        <f t="shared" si="291"/>
        <v>0</v>
      </c>
      <c r="Q2938" s="12">
        <f t="shared" si="296"/>
        <v>109</v>
      </c>
      <c r="R2938" s="12">
        <f t="shared" si="295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292"/>
        <v>134</v>
      </c>
      <c r="F2939" s="4">
        <f t="shared" si="293"/>
        <v>8</v>
      </c>
      <c r="G2939" s="4">
        <f t="shared" si="297"/>
        <v>5</v>
      </c>
      <c r="H2939" s="4">
        <f t="shared" si="289"/>
        <v>1</v>
      </c>
      <c r="I2939" s="5">
        <f t="shared" si="288"/>
        <v>0.25</v>
      </c>
      <c r="M2939" s="9">
        <v>4</v>
      </c>
      <c r="N2939" s="11">
        <f t="shared" si="294"/>
        <v>0</v>
      </c>
      <c r="O2939" s="9">
        <v>1</v>
      </c>
      <c r="P2939" s="11">
        <f t="shared" si="291"/>
        <v>1</v>
      </c>
      <c r="Q2939" s="12">
        <f t="shared" si="296"/>
        <v>0</v>
      </c>
      <c r="R2939" s="12">
        <f t="shared" si="295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292"/>
        <v>2150</v>
      </c>
      <c r="F2940" s="4">
        <f t="shared" si="293"/>
        <v>612</v>
      </c>
      <c r="G2940" s="4">
        <f t="shared" si="297"/>
        <v>351</v>
      </c>
      <c r="H2940" s="4">
        <f t="shared" si="289"/>
        <v>261</v>
      </c>
      <c r="I2940" s="5">
        <f t="shared" si="288"/>
        <v>2.9</v>
      </c>
      <c r="M2940" s="9">
        <v>6</v>
      </c>
      <c r="N2940" s="11">
        <f t="shared" si="294"/>
        <v>0</v>
      </c>
      <c r="O2940" s="9">
        <v>0</v>
      </c>
      <c r="P2940" s="11">
        <f t="shared" si="291"/>
        <v>0</v>
      </c>
      <c r="Q2940" s="12">
        <f t="shared" si="296"/>
        <v>345</v>
      </c>
      <c r="R2940" s="12">
        <f t="shared" si="295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292"/>
        <v>863</v>
      </c>
      <c r="F2941" s="4">
        <f t="shared" si="293"/>
        <v>39</v>
      </c>
      <c r="G2941" s="4">
        <f t="shared" si="297"/>
        <v>48</v>
      </c>
      <c r="H2941" s="4">
        <f t="shared" si="289"/>
        <v>1</v>
      </c>
      <c r="I2941" s="5">
        <f t="shared" si="288"/>
        <v>2.1276595744680851E-2</v>
      </c>
      <c r="M2941" s="9">
        <v>41</v>
      </c>
      <c r="N2941" s="11">
        <f t="shared" si="294"/>
        <v>0</v>
      </c>
      <c r="O2941" s="9">
        <v>3</v>
      </c>
      <c r="P2941" s="11">
        <f t="shared" si="291"/>
        <v>0</v>
      </c>
      <c r="Q2941" s="12">
        <f t="shared" si="296"/>
        <v>4</v>
      </c>
      <c r="R2941" s="12">
        <f t="shared" si="295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292"/>
        <v>580</v>
      </c>
      <c r="F2942" s="4">
        <f t="shared" si="293"/>
        <v>24</v>
      </c>
      <c r="G2942" s="4">
        <f t="shared" si="297"/>
        <v>38</v>
      </c>
      <c r="H2942" s="4">
        <f t="shared" si="289"/>
        <v>0</v>
      </c>
      <c r="I2942" s="5">
        <f t="shared" si="288"/>
        <v>0</v>
      </c>
      <c r="M2942" s="9">
        <v>35</v>
      </c>
      <c r="N2942" s="11">
        <f t="shared" si="294"/>
        <v>2</v>
      </c>
      <c r="O2942" s="9">
        <v>1</v>
      </c>
      <c r="P2942" s="11">
        <f t="shared" si="291"/>
        <v>0</v>
      </c>
      <c r="Q2942" s="12">
        <f t="shared" si="296"/>
        <v>2</v>
      </c>
      <c r="R2942" s="12">
        <f t="shared" si="295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292"/>
        <v>237</v>
      </c>
      <c r="F2943" s="4">
        <f t="shared" si="293"/>
        <v>7</v>
      </c>
      <c r="G2943" s="4">
        <f t="shared" si="297"/>
        <v>13</v>
      </c>
      <c r="H2943" s="4">
        <f t="shared" si="289"/>
        <v>0</v>
      </c>
      <c r="I2943" s="5">
        <f t="shared" si="288"/>
        <v>0</v>
      </c>
      <c r="M2943" s="9">
        <v>11</v>
      </c>
      <c r="N2943" s="11">
        <f t="shared" si="294"/>
        <v>0</v>
      </c>
      <c r="O2943" s="9">
        <v>1</v>
      </c>
      <c r="P2943" s="11">
        <f t="shared" si="291"/>
        <v>0</v>
      </c>
      <c r="Q2943" s="12">
        <f t="shared" si="296"/>
        <v>1</v>
      </c>
      <c r="R2943" s="12">
        <f t="shared" si="295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292"/>
        <v>196</v>
      </c>
      <c r="F2944" s="4">
        <f t="shared" si="293"/>
        <v>4</v>
      </c>
      <c r="G2944" s="4">
        <f t="shared" si="297"/>
        <v>10</v>
      </c>
      <c r="H2944" s="4">
        <f t="shared" si="289"/>
        <v>0</v>
      </c>
      <c r="I2944" s="5">
        <f t="shared" si="288"/>
        <v>0</v>
      </c>
      <c r="M2944" s="9">
        <v>5</v>
      </c>
      <c r="N2944" s="11">
        <f t="shared" si="294"/>
        <v>1</v>
      </c>
      <c r="O2944" s="9">
        <v>0</v>
      </c>
      <c r="P2944" s="11">
        <f t="shared" si="291"/>
        <v>0</v>
      </c>
      <c r="Q2944" s="12">
        <f t="shared" si="296"/>
        <v>5</v>
      </c>
      <c r="R2944" s="12">
        <f t="shared" si="295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292"/>
        <v>340</v>
      </c>
      <c r="F2945" s="4">
        <f t="shared" si="293"/>
        <v>22</v>
      </c>
      <c r="G2945" s="4">
        <f t="shared" si="297"/>
        <v>14</v>
      </c>
      <c r="H2945" s="4">
        <f t="shared" si="289"/>
        <v>0</v>
      </c>
      <c r="I2945" s="5">
        <f t="shared" si="288"/>
        <v>0</v>
      </c>
      <c r="M2945" s="9">
        <v>11</v>
      </c>
      <c r="N2945" s="11">
        <f t="shared" si="294"/>
        <v>0</v>
      </c>
      <c r="O2945" s="9">
        <v>1</v>
      </c>
      <c r="P2945" s="11">
        <f t="shared" si="291"/>
        <v>0</v>
      </c>
      <c r="Q2945" s="12">
        <f t="shared" si="296"/>
        <v>2</v>
      </c>
      <c r="R2945" s="12">
        <f t="shared" si="295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292"/>
        <v>310</v>
      </c>
      <c r="F2946" s="4">
        <f t="shared" si="293"/>
        <v>87</v>
      </c>
      <c r="G2946" s="4">
        <f t="shared" si="297"/>
        <v>6</v>
      </c>
      <c r="H2946" s="4">
        <f t="shared" si="289"/>
        <v>1</v>
      </c>
      <c r="I2946" s="5">
        <f t="shared" si="288"/>
        <v>0.2</v>
      </c>
      <c r="M2946" s="9">
        <v>3</v>
      </c>
      <c r="N2946" s="11">
        <f t="shared" si="294"/>
        <v>0</v>
      </c>
      <c r="O2946" s="9">
        <v>1</v>
      </c>
      <c r="P2946" s="11">
        <f t="shared" si="291"/>
        <v>0</v>
      </c>
      <c r="Q2946" s="12">
        <f t="shared" si="296"/>
        <v>2</v>
      </c>
      <c r="R2946" s="12">
        <f t="shared" si="295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292"/>
        <v>664</v>
      </c>
      <c r="F2947" s="4">
        <f t="shared" si="293"/>
        <v>18</v>
      </c>
      <c r="G2947" s="4">
        <f t="shared" si="297"/>
        <v>28</v>
      </c>
      <c r="H2947" s="4">
        <f t="shared" si="289"/>
        <v>2</v>
      </c>
      <c r="I2947" s="5">
        <f t="shared" ref="I2947:I3010" si="298">IFERROR((G2947-SUMIFS(G:G,A:A,A2947-1,B:B,B2947))/SUMIFS(G:G,A:A,A2947-1,B:B,B2947),0)</f>
        <v>7.6923076923076927E-2</v>
      </c>
      <c r="M2947" s="9">
        <v>20</v>
      </c>
      <c r="N2947" s="11">
        <f t="shared" si="294"/>
        <v>1</v>
      </c>
      <c r="O2947" s="9">
        <v>0</v>
      </c>
      <c r="P2947" s="11">
        <f t="shared" si="291"/>
        <v>0</v>
      </c>
      <c r="Q2947" s="12">
        <f t="shared" si="296"/>
        <v>8</v>
      </c>
      <c r="R2947" s="12">
        <f t="shared" si="295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292"/>
        <v>201</v>
      </c>
      <c r="F2948" s="4">
        <f t="shared" si="293"/>
        <v>13</v>
      </c>
      <c r="G2948" s="4">
        <f t="shared" si="297"/>
        <v>10</v>
      </c>
      <c r="H2948" s="4">
        <f t="shared" si="289"/>
        <v>1</v>
      </c>
      <c r="I2948" s="5">
        <f t="shared" si="298"/>
        <v>0.1111111111111111</v>
      </c>
      <c r="M2948" s="9">
        <v>5</v>
      </c>
      <c r="N2948" s="11">
        <f t="shared" si="294"/>
        <v>0</v>
      </c>
      <c r="O2948" s="9">
        <v>0</v>
      </c>
      <c r="P2948" s="11">
        <f t="shared" si="291"/>
        <v>0</v>
      </c>
      <c r="Q2948" s="12">
        <f t="shared" si="296"/>
        <v>5</v>
      </c>
      <c r="R2948" s="12">
        <f t="shared" si="295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292"/>
        <v>167</v>
      </c>
      <c r="F2949" s="4">
        <f t="shared" si="293"/>
        <v>8</v>
      </c>
      <c r="G2949" s="4">
        <f t="shared" si="297"/>
        <v>5</v>
      </c>
      <c r="H2949" s="4">
        <f t="shared" ref="H2949:H3012" si="299">G2949-SUMIFS(G:G,A:A,A2949-1,B:B,B2949)</f>
        <v>0</v>
      </c>
      <c r="I2949" s="5">
        <f t="shared" si="298"/>
        <v>0</v>
      </c>
      <c r="M2949" s="9">
        <v>4</v>
      </c>
      <c r="N2949" s="11">
        <f t="shared" si="294"/>
        <v>0</v>
      </c>
      <c r="O2949" s="9">
        <v>0</v>
      </c>
      <c r="P2949" s="11">
        <f t="shared" si="291"/>
        <v>0</v>
      </c>
      <c r="Q2949" s="12">
        <f t="shared" si="296"/>
        <v>1</v>
      </c>
      <c r="R2949" s="12">
        <f t="shared" si="295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292"/>
        <v>191</v>
      </c>
      <c r="F2950" s="4">
        <f t="shared" si="293"/>
        <v>5</v>
      </c>
      <c r="G2950" s="4">
        <f t="shared" si="297"/>
        <v>5</v>
      </c>
      <c r="H2950" s="4">
        <f t="shared" si="299"/>
        <v>0</v>
      </c>
      <c r="I2950" s="5">
        <f t="shared" si="298"/>
        <v>0</v>
      </c>
      <c r="M2950" s="9">
        <v>3</v>
      </c>
      <c r="N2950" s="11">
        <f t="shared" si="294"/>
        <v>0</v>
      </c>
      <c r="O2950" s="9">
        <v>0</v>
      </c>
      <c r="P2950" s="11">
        <f t="shared" si="291"/>
        <v>0</v>
      </c>
      <c r="Q2950" s="12">
        <f t="shared" si="296"/>
        <v>2</v>
      </c>
      <c r="R2950" s="12">
        <f t="shared" si="295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292"/>
        <v>220</v>
      </c>
      <c r="F2951" s="4">
        <f t="shared" si="293"/>
        <v>6</v>
      </c>
      <c r="G2951" s="4">
        <f t="shared" si="297"/>
        <v>14</v>
      </c>
      <c r="H2951" s="4">
        <f t="shared" si="299"/>
        <v>1</v>
      </c>
      <c r="I2951" s="5">
        <f t="shared" si="298"/>
        <v>7.6923076923076927E-2</v>
      </c>
      <c r="M2951" s="9">
        <v>12</v>
      </c>
      <c r="N2951" s="11">
        <f t="shared" si="294"/>
        <v>2</v>
      </c>
      <c r="O2951" s="9">
        <v>0</v>
      </c>
      <c r="P2951" s="11">
        <f t="shared" si="291"/>
        <v>0</v>
      </c>
      <c r="Q2951" s="12">
        <f t="shared" si="296"/>
        <v>2</v>
      </c>
      <c r="R2951" s="12">
        <f t="shared" si="295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292"/>
        <v>793</v>
      </c>
      <c r="F2952" s="4">
        <f t="shared" si="293"/>
        <v>44</v>
      </c>
      <c r="G2952" s="4">
        <f t="shared" si="297"/>
        <v>25</v>
      </c>
      <c r="H2952" s="4">
        <f t="shared" si="299"/>
        <v>2</v>
      </c>
      <c r="I2952" s="5">
        <f t="shared" si="298"/>
        <v>8.6956521739130432E-2</v>
      </c>
      <c r="M2952" s="9">
        <v>9</v>
      </c>
      <c r="N2952" s="11">
        <f t="shared" si="294"/>
        <v>0</v>
      </c>
      <c r="O2952" s="9">
        <v>0</v>
      </c>
      <c r="P2952" s="11">
        <f t="shared" si="291"/>
        <v>0</v>
      </c>
      <c r="Q2952" s="12">
        <f t="shared" si="296"/>
        <v>16</v>
      </c>
      <c r="R2952" s="12">
        <f t="shared" si="295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292"/>
        <v>196</v>
      </c>
      <c r="F2953" s="4">
        <f t="shared" si="293"/>
        <v>11</v>
      </c>
      <c r="G2953" s="4">
        <f t="shared" si="297"/>
        <v>6</v>
      </c>
      <c r="H2953" s="4">
        <f t="shared" si="299"/>
        <v>0</v>
      </c>
      <c r="I2953" s="5">
        <f t="shared" si="298"/>
        <v>0</v>
      </c>
      <c r="M2953" s="9">
        <v>1</v>
      </c>
      <c r="N2953" s="11">
        <f t="shared" si="294"/>
        <v>0</v>
      </c>
      <c r="O2953" s="9">
        <v>0</v>
      </c>
      <c r="P2953" s="11">
        <f t="shared" si="291"/>
        <v>0</v>
      </c>
      <c r="Q2953" s="12">
        <f t="shared" si="296"/>
        <v>5</v>
      </c>
      <c r="R2953" s="12">
        <f t="shared" si="295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292"/>
        <v>1110</v>
      </c>
      <c r="F2954" s="4">
        <f t="shared" si="293"/>
        <v>26</v>
      </c>
      <c r="G2954" s="4">
        <f t="shared" si="297"/>
        <v>61</v>
      </c>
      <c r="H2954" s="4">
        <f t="shared" si="299"/>
        <v>1</v>
      </c>
      <c r="I2954" s="5">
        <f t="shared" si="298"/>
        <v>1.6666666666666666E-2</v>
      </c>
      <c r="M2954" s="9">
        <v>32</v>
      </c>
      <c r="N2954" s="11">
        <f t="shared" si="294"/>
        <v>3</v>
      </c>
      <c r="O2954" s="9">
        <v>0</v>
      </c>
      <c r="P2954" s="11">
        <f t="shared" si="291"/>
        <v>0</v>
      </c>
      <c r="Q2954" s="12">
        <f t="shared" si="296"/>
        <v>29</v>
      </c>
      <c r="R2954" s="12">
        <f t="shared" si="295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292"/>
        <v>13102</v>
      </c>
      <c r="F2955" s="4">
        <f t="shared" si="293"/>
        <v>729</v>
      </c>
      <c r="G2955" s="4">
        <f t="shared" si="297"/>
        <v>1918</v>
      </c>
      <c r="H2955" s="4">
        <f t="shared" si="299"/>
        <v>46</v>
      </c>
      <c r="I2955" s="5">
        <f t="shared" si="298"/>
        <v>2.4572649572649572E-2</v>
      </c>
      <c r="M2955" s="9">
        <v>942</v>
      </c>
      <c r="N2955" s="11">
        <f t="shared" si="294"/>
        <v>30</v>
      </c>
      <c r="O2955" s="9">
        <v>21</v>
      </c>
      <c r="P2955" s="11">
        <f t="shared" si="291"/>
        <v>1</v>
      </c>
      <c r="Q2955" s="12">
        <f t="shared" si="296"/>
        <v>955</v>
      </c>
      <c r="R2955" s="12">
        <f t="shared" si="295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292"/>
        <v>111</v>
      </c>
      <c r="F2956" s="4">
        <f t="shared" si="293"/>
        <v>2</v>
      </c>
      <c r="G2956" s="4">
        <f t="shared" si="297"/>
        <v>4</v>
      </c>
      <c r="H2956" s="4">
        <f t="shared" si="299"/>
        <v>0</v>
      </c>
      <c r="I2956" s="5">
        <f t="shared" si="298"/>
        <v>0</v>
      </c>
      <c r="M2956" s="9">
        <v>2</v>
      </c>
      <c r="N2956" s="11">
        <f t="shared" si="294"/>
        <v>0</v>
      </c>
      <c r="O2956" s="9">
        <v>0</v>
      </c>
      <c r="P2956" s="11">
        <f t="shared" si="291"/>
        <v>0</v>
      </c>
      <c r="Q2956" s="12">
        <f t="shared" si="296"/>
        <v>2</v>
      </c>
      <c r="R2956" s="12">
        <f t="shared" si="295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292"/>
        <v>359</v>
      </c>
      <c r="F2957" s="4">
        <f t="shared" si="293"/>
        <v>6</v>
      </c>
      <c r="G2957" s="4">
        <f t="shared" si="297"/>
        <v>10</v>
      </c>
      <c r="H2957" s="4">
        <f t="shared" si="299"/>
        <v>0</v>
      </c>
      <c r="I2957" s="5">
        <f t="shared" si="298"/>
        <v>0</v>
      </c>
      <c r="M2957" s="9">
        <v>7</v>
      </c>
      <c r="N2957" s="11">
        <f t="shared" si="294"/>
        <v>0</v>
      </c>
      <c r="O2957" s="9">
        <v>0</v>
      </c>
      <c r="P2957" s="11">
        <f t="shared" si="291"/>
        <v>0</v>
      </c>
      <c r="Q2957" s="12">
        <f t="shared" si="296"/>
        <v>3</v>
      </c>
      <c r="R2957" s="12">
        <f t="shared" si="295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292"/>
        <v>629</v>
      </c>
      <c r="F2958" s="4">
        <f t="shared" si="293"/>
        <v>33</v>
      </c>
      <c r="G2958" s="4">
        <f t="shared" si="297"/>
        <v>56</v>
      </c>
      <c r="H2958" s="4">
        <f t="shared" si="299"/>
        <v>6</v>
      </c>
      <c r="I2958" s="5">
        <f t="shared" si="298"/>
        <v>0.12</v>
      </c>
      <c r="M2958" s="9">
        <v>31</v>
      </c>
      <c r="N2958" s="11">
        <f t="shared" si="294"/>
        <v>3</v>
      </c>
      <c r="O2958" s="9">
        <v>0</v>
      </c>
      <c r="P2958" s="11">
        <f t="shared" si="291"/>
        <v>0</v>
      </c>
      <c r="Q2958" s="12">
        <f t="shared" si="296"/>
        <v>25</v>
      </c>
      <c r="R2958" s="12">
        <f t="shared" si="295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292"/>
        <v>467</v>
      </c>
      <c r="F2959" s="4">
        <f t="shared" si="293"/>
        <v>27</v>
      </c>
      <c r="G2959" s="4">
        <f t="shared" si="297"/>
        <v>29</v>
      </c>
      <c r="H2959" s="4">
        <f t="shared" si="299"/>
        <v>0</v>
      </c>
      <c r="I2959" s="5">
        <f t="shared" si="298"/>
        <v>0</v>
      </c>
      <c r="M2959" s="9">
        <v>13</v>
      </c>
      <c r="N2959" s="11">
        <f t="shared" si="294"/>
        <v>1</v>
      </c>
      <c r="O2959" s="9">
        <v>0</v>
      </c>
      <c r="P2959" s="11">
        <f t="shared" si="291"/>
        <v>0</v>
      </c>
      <c r="Q2959" s="12">
        <f t="shared" si="296"/>
        <v>16</v>
      </c>
      <c r="R2959" s="12">
        <f t="shared" si="295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292"/>
        <v>816</v>
      </c>
      <c r="F2960" s="4">
        <f t="shared" si="293"/>
        <v>30</v>
      </c>
      <c r="G2960" s="4">
        <f t="shared" si="297"/>
        <v>48</v>
      </c>
      <c r="H2960" s="4">
        <f t="shared" si="299"/>
        <v>0</v>
      </c>
      <c r="I2960" s="5">
        <f t="shared" si="298"/>
        <v>0</v>
      </c>
      <c r="M2960" s="9">
        <v>28</v>
      </c>
      <c r="N2960" s="11">
        <f t="shared" si="294"/>
        <v>0</v>
      </c>
      <c r="O2960" s="9">
        <v>1</v>
      </c>
      <c r="P2960" s="11">
        <f t="shared" si="291"/>
        <v>0</v>
      </c>
      <c r="Q2960" s="12">
        <f t="shared" si="296"/>
        <v>19</v>
      </c>
      <c r="R2960" s="12">
        <f t="shared" si="295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292"/>
        <v>178</v>
      </c>
      <c r="F2961" s="4">
        <f t="shared" si="293"/>
        <v>8</v>
      </c>
      <c r="G2961" s="4">
        <f t="shared" si="297"/>
        <v>4</v>
      </c>
      <c r="H2961" s="4">
        <f t="shared" si="299"/>
        <v>0</v>
      </c>
      <c r="I2961" s="5">
        <f t="shared" si="298"/>
        <v>0</v>
      </c>
      <c r="M2961" s="9">
        <v>1</v>
      </c>
      <c r="N2961" s="11">
        <f t="shared" si="294"/>
        <v>0</v>
      </c>
      <c r="O2961" s="9">
        <v>0</v>
      </c>
      <c r="P2961" s="11">
        <f t="shared" si="291"/>
        <v>0</v>
      </c>
      <c r="Q2961" s="12">
        <f t="shared" si="296"/>
        <v>3</v>
      </c>
      <c r="R2961" s="12">
        <f t="shared" si="295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292"/>
        <v>594</v>
      </c>
      <c r="F2962" s="4">
        <f t="shared" si="293"/>
        <v>119</v>
      </c>
      <c r="G2962" s="4">
        <f t="shared" si="297"/>
        <v>28</v>
      </c>
      <c r="H2962" s="4">
        <f t="shared" si="299"/>
        <v>0</v>
      </c>
      <c r="I2962" s="5">
        <f t="shared" si="298"/>
        <v>0</v>
      </c>
      <c r="M2962" s="9">
        <v>24</v>
      </c>
      <c r="N2962" s="11">
        <f t="shared" si="294"/>
        <v>1</v>
      </c>
      <c r="O2962" s="9">
        <v>1</v>
      </c>
      <c r="P2962" s="11">
        <f t="shared" si="291"/>
        <v>0</v>
      </c>
      <c r="Q2962" s="12">
        <f t="shared" si="296"/>
        <v>3</v>
      </c>
      <c r="R2962" s="12">
        <f t="shared" si="295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292"/>
        <v>671</v>
      </c>
      <c r="F2963" s="4">
        <f t="shared" si="293"/>
        <v>72</v>
      </c>
      <c r="G2963" s="4">
        <f t="shared" si="297"/>
        <v>32</v>
      </c>
      <c r="H2963" s="4">
        <f t="shared" si="299"/>
        <v>-1</v>
      </c>
      <c r="I2963" s="5">
        <f t="shared" si="298"/>
        <v>-3.0303030303030304E-2</v>
      </c>
      <c r="M2963" s="9">
        <v>16</v>
      </c>
      <c r="N2963" s="11">
        <f t="shared" si="294"/>
        <v>0</v>
      </c>
      <c r="O2963" s="9">
        <v>1</v>
      </c>
      <c r="P2963" s="11">
        <f t="shared" si="291"/>
        <v>0</v>
      </c>
      <c r="Q2963" s="12">
        <f t="shared" si="296"/>
        <v>15</v>
      </c>
      <c r="R2963" s="12">
        <f t="shared" si="295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292"/>
        <v>277</v>
      </c>
      <c r="F2964" s="4">
        <f t="shared" si="293"/>
        <v>32</v>
      </c>
      <c r="G2964" s="4">
        <f t="shared" si="297"/>
        <v>6</v>
      </c>
      <c r="H2964" s="4">
        <f t="shared" si="299"/>
        <v>0</v>
      </c>
      <c r="I2964" s="5">
        <f t="shared" si="298"/>
        <v>0</v>
      </c>
      <c r="M2964" s="9">
        <v>3</v>
      </c>
      <c r="N2964" s="11">
        <f t="shared" si="294"/>
        <v>0</v>
      </c>
      <c r="O2964" s="9">
        <v>0</v>
      </c>
      <c r="P2964" s="11">
        <f t="shared" si="291"/>
        <v>0</v>
      </c>
      <c r="Q2964" s="12">
        <f t="shared" si="296"/>
        <v>3</v>
      </c>
      <c r="R2964" s="12">
        <f t="shared" si="295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292"/>
        <v>226</v>
      </c>
      <c r="F2965" s="4">
        <f t="shared" si="293"/>
        <v>22</v>
      </c>
      <c r="G2965" s="4">
        <f t="shared" si="297"/>
        <v>4</v>
      </c>
      <c r="H2965" s="4">
        <f t="shared" si="299"/>
        <v>0</v>
      </c>
      <c r="I2965" s="5">
        <f t="shared" si="298"/>
        <v>0</v>
      </c>
      <c r="M2965" s="9">
        <v>4</v>
      </c>
      <c r="N2965" s="11">
        <f t="shared" si="294"/>
        <v>0</v>
      </c>
      <c r="O2965" s="9">
        <v>0</v>
      </c>
      <c r="P2965" s="11">
        <f t="shared" si="291"/>
        <v>0</v>
      </c>
      <c r="Q2965" s="12">
        <f t="shared" si="296"/>
        <v>0</v>
      </c>
      <c r="R2965" s="12">
        <f t="shared" si="295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292"/>
        <v>461</v>
      </c>
      <c r="F2966" s="4">
        <f t="shared" si="293"/>
        <v>36</v>
      </c>
      <c r="G2966" s="4">
        <f t="shared" si="297"/>
        <v>38</v>
      </c>
      <c r="H2966" s="4">
        <f t="shared" si="299"/>
        <v>1</v>
      </c>
      <c r="I2966" s="5">
        <f t="shared" si="298"/>
        <v>2.7027027027027029E-2</v>
      </c>
      <c r="M2966" s="9">
        <v>25</v>
      </c>
      <c r="N2966" s="11">
        <f t="shared" si="294"/>
        <v>1</v>
      </c>
      <c r="O2966" s="9">
        <v>2</v>
      </c>
      <c r="P2966" s="11">
        <f t="shared" si="291"/>
        <v>0</v>
      </c>
      <c r="Q2966" s="12">
        <f t="shared" si="296"/>
        <v>11</v>
      </c>
      <c r="R2966" s="12">
        <f t="shared" si="295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292"/>
        <v>273</v>
      </c>
      <c r="F2967" s="4">
        <f t="shared" si="293"/>
        <v>19</v>
      </c>
      <c r="G2967" s="4">
        <f t="shared" si="297"/>
        <v>27</v>
      </c>
      <c r="H2967" s="4">
        <f t="shared" si="299"/>
        <v>1</v>
      </c>
      <c r="I2967" s="5">
        <f t="shared" si="298"/>
        <v>3.8461538461538464E-2</v>
      </c>
      <c r="M2967" s="9">
        <v>20</v>
      </c>
      <c r="N2967" s="11">
        <f t="shared" si="294"/>
        <v>0</v>
      </c>
      <c r="O2967" s="9">
        <v>1</v>
      </c>
      <c r="P2967" s="11">
        <f t="shared" si="291"/>
        <v>0</v>
      </c>
      <c r="Q2967" s="12">
        <f t="shared" si="296"/>
        <v>6</v>
      </c>
      <c r="R2967" s="12">
        <f t="shared" si="295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292"/>
        <v>403</v>
      </c>
      <c r="F2968" s="4">
        <f t="shared" si="293"/>
        <v>16</v>
      </c>
      <c r="G2968" s="4">
        <f t="shared" si="297"/>
        <v>14</v>
      </c>
      <c r="H2968" s="4">
        <f t="shared" si="299"/>
        <v>1</v>
      </c>
      <c r="I2968" s="5">
        <f t="shared" si="298"/>
        <v>7.6923076923076927E-2</v>
      </c>
      <c r="M2968" s="9">
        <v>5</v>
      </c>
      <c r="N2968" s="11">
        <f t="shared" si="294"/>
        <v>0</v>
      </c>
      <c r="O2968" s="9">
        <v>2</v>
      </c>
      <c r="P2968" s="11">
        <f t="shared" si="291"/>
        <v>0</v>
      </c>
      <c r="Q2968" s="12">
        <f t="shared" si="296"/>
        <v>7</v>
      </c>
      <c r="R2968" s="12">
        <f t="shared" si="295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292"/>
        <v>1830</v>
      </c>
      <c r="F2969" s="4">
        <f t="shared" si="293"/>
        <v>38</v>
      </c>
      <c r="G2969" s="4">
        <f t="shared" si="297"/>
        <v>129</v>
      </c>
      <c r="H2969" s="4">
        <f t="shared" si="299"/>
        <v>2</v>
      </c>
      <c r="I2969" s="5">
        <f t="shared" si="298"/>
        <v>1.5748031496062992E-2</v>
      </c>
      <c r="M2969" s="9">
        <v>76</v>
      </c>
      <c r="N2969" s="11">
        <f t="shared" si="294"/>
        <v>2</v>
      </c>
      <c r="O2969" s="9">
        <v>13</v>
      </c>
      <c r="P2969" s="11">
        <f t="shared" si="291"/>
        <v>0</v>
      </c>
      <c r="Q2969" s="12">
        <f t="shared" si="296"/>
        <v>40</v>
      </c>
      <c r="R2969" s="12">
        <f t="shared" si="295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292"/>
        <v>25</v>
      </c>
      <c r="F2970" s="4">
        <f t="shared" si="293"/>
        <v>0</v>
      </c>
      <c r="G2970" s="4">
        <f t="shared" si="297"/>
        <v>0</v>
      </c>
      <c r="H2970" s="4">
        <f t="shared" si="299"/>
        <v>0</v>
      </c>
      <c r="I2970" s="5">
        <f t="shared" si="298"/>
        <v>0</v>
      </c>
      <c r="M2970" s="9">
        <v>0</v>
      </c>
      <c r="N2970" s="11">
        <f t="shared" si="294"/>
        <v>0</v>
      </c>
      <c r="O2970" s="9">
        <v>0</v>
      </c>
      <c r="P2970" s="11">
        <f t="shared" si="291"/>
        <v>0</v>
      </c>
      <c r="Q2970" s="12">
        <f t="shared" si="296"/>
        <v>0</v>
      </c>
      <c r="R2970" s="12">
        <f t="shared" si="295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292"/>
        <v>242</v>
      </c>
      <c r="F2971" s="4">
        <f t="shared" si="293"/>
        <v>13</v>
      </c>
      <c r="G2971" s="4">
        <f t="shared" si="297"/>
        <v>8</v>
      </c>
      <c r="H2971" s="4">
        <f t="shared" si="299"/>
        <v>0</v>
      </c>
      <c r="I2971" s="5">
        <f t="shared" si="298"/>
        <v>0</v>
      </c>
      <c r="M2971" s="9">
        <v>6</v>
      </c>
      <c r="N2971" s="11">
        <f t="shared" si="294"/>
        <v>0</v>
      </c>
      <c r="O2971" s="9">
        <v>0</v>
      </c>
      <c r="P2971" s="11">
        <f t="shared" si="291"/>
        <v>0</v>
      </c>
      <c r="Q2971" s="12">
        <f t="shared" si="296"/>
        <v>2</v>
      </c>
      <c r="R2971" s="12">
        <f t="shared" si="295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292"/>
        <v>647</v>
      </c>
      <c r="F2972" s="4">
        <f t="shared" si="293"/>
        <v>66</v>
      </c>
      <c r="G2972" s="4">
        <f t="shared" si="297"/>
        <v>4</v>
      </c>
      <c r="H2972" s="4">
        <f t="shared" si="299"/>
        <v>0</v>
      </c>
      <c r="I2972" s="5">
        <f t="shared" si="298"/>
        <v>0</v>
      </c>
      <c r="M2972" s="9">
        <v>3</v>
      </c>
      <c r="N2972" s="11">
        <f t="shared" si="294"/>
        <v>0</v>
      </c>
      <c r="O2972" s="9">
        <v>0</v>
      </c>
      <c r="P2972" s="11">
        <f t="shared" ref="P2972:P3035" si="300">O2972-SUMIFS(O:O,B:B,B2972,A:A,A2972-1)</f>
        <v>0</v>
      </c>
      <c r="Q2972" s="12">
        <f t="shared" si="296"/>
        <v>1</v>
      </c>
      <c r="R2972" s="12">
        <f t="shared" si="295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292"/>
        <v>595</v>
      </c>
      <c r="F2973" s="4">
        <f t="shared" si="293"/>
        <v>8</v>
      </c>
      <c r="G2973" s="4">
        <f t="shared" si="297"/>
        <v>28</v>
      </c>
      <c r="H2973" s="4">
        <f t="shared" si="299"/>
        <v>0</v>
      </c>
      <c r="I2973" s="5">
        <f t="shared" si="298"/>
        <v>0</v>
      </c>
      <c r="M2973" s="9">
        <v>25</v>
      </c>
      <c r="N2973" s="11">
        <f t="shared" si="294"/>
        <v>1</v>
      </c>
      <c r="O2973" s="9">
        <v>2</v>
      </c>
      <c r="P2973" s="11">
        <f t="shared" si="300"/>
        <v>0</v>
      </c>
      <c r="Q2973" s="12">
        <f t="shared" si="296"/>
        <v>1</v>
      </c>
      <c r="R2973" s="12">
        <f t="shared" si="295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292"/>
        <v>222</v>
      </c>
      <c r="F2974" s="4">
        <f t="shared" si="293"/>
        <v>21</v>
      </c>
      <c r="G2974" s="4">
        <f t="shared" si="297"/>
        <v>14</v>
      </c>
      <c r="H2974" s="4">
        <f t="shared" si="299"/>
        <v>0</v>
      </c>
      <c r="I2974" s="5">
        <f t="shared" si="298"/>
        <v>0</v>
      </c>
      <c r="M2974" s="9">
        <v>5</v>
      </c>
      <c r="N2974" s="11">
        <f t="shared" si="294"/>
        <v>0</v>
      </c>
      <c r="O2974" s="9">
        <v>1</v>
      </c>
      <c r="P2974" s="11">
        <f t="shared" si="300"/>
        <v>0</v>
      </c>
      <c r="Q2974" s="12">
        <f t="shared" si="296"/>
        <v>8</v>
      </c>
      <c r="R2974" s="12">
        <f t="shared" si="295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292"/>
        <v>286</v>
      </c>
      <c r="F2975" s="4">
        <f t="shared" si="293"/>
        <v>32</v>
      </c>
      <c r="G2975" s="4">
        <f t="shared" si="297"/>
        <v>5</v>
      </c>
      <c r="H2975" s="4">
        <f t="shared" si="299"/>
        <v>0</v>
      </c>
      <c r="I2975" s="5">
        <f t="shared" si="298"/>
        <v>0</v>
      </c>
      <c r="M2975" s="9">
        <v>3</v>
      </c>
      <c r="N2975" s="11">
        <f t="shared" si="294"/>
        <v>0</v>
      </c>
      <c r="O2975" s="9">
        <v>0</v>
      </c>
      <c r="P2975" s="11">
        <f t="shared" si="300"/>
        <v>0</v>
      </c>
      <c r="Q2975" s="12">
        <f t="shared" si="296"/>
        <v>2</v>
      </c>
      <c r="R2975" s="12">
        <f t="shared" si="295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292"/>
        <v>327</v>
      </c>
      <c r="F2976" s="4">
        <f t="shared" si="293"/>
        <v>52</v>
      </c>
      <c r="G2976" s="4">
        <f t="shared" si="297"/>
        <v>11</v>
      </c>
      <c r="H2976" s="4">
        <f t="shared" si="299"/>
        <v>0</v>
      </c>
      <c r="I2976" s="5">
        <f t="shared" si="298"/>
        <v>0</v>
      </c>
      <c r="M2976" s="9">
        <v>6</v>
      </c>
      <c r="N2976" s="11">
        <f t="shared" si="294"/>
        <v>1</v>
      </c>
      <c r="O2976" s="9">
        <v>0</v>
      </c>
      <c r="P2976" s="11">
        <f t="shared" si="300"/>
        <v>0</v>
      </c>
      <c r="Q2976" s="12">
        <f t="shared" si="296"/>
        <v>5</v>
      </c>
      <c r="R2976" s="12">
        <f t="shared" si="295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292"/>
        <v>200</v>
      </c>
      <c r="F2977" s="4">
        <f t="shared" si="293"/>
        <v>14</v>
      </c>
      <c r="G2977" s="4">
        <f t="shared" si="297"/>
        <v>16</v>
      </c>
      <c r="H2977" s="4">
        <f t="shared" si="299"/>
        <v>6</v>
      </c>
      <c r="I2977" s="5">
        <f t="shared" si="298"/>
        <v>0.6</v>
      </c>
      <c r="M2977" s="9">
        <v>2</v>
      </c>
      <c r="N2977" s="11">
        <f t="shared" si="294"/>
        <v>0</v>
      </c>
      <c r="O2977" s="9">
        <v>0</v>
      </c>
      <c r="P2977" s="11">
        <f t="shared" si="300"/>
        <v>0</v>
      </c>
      <c r="Q2977" s="12">
        <f t="shared" si="296"/>
        <v>14</v>
      </c>
      <c r="R2977" s="12">
        <f t="shared" si="295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292"/>
        <v>140</v>
      </c>
      <c r="F2978" s="4">
        <f t="shared" si="293"/>
        <v>0</v>
      </c>
      <c r="G2978" s="4">
        <f t="shared" si="297"/>
        <v>4</v>
      </c>
      <c r="H2978" s="4">
        <f t="shared" si="299"/>
        <v>0</v>
      </c>
      <c r="I2978" s="5">
        <f t="shared" si="298"/>
        <v>0</v>
      </c>
      <c r="M2978" s="9">
        <v>4</v>
      </c>
      <c r="N2978" s="11">
        <f t="shared" si="294"/>
        <v>0</v>
      </c>
      <c r="O2978" s="9">
        <v>0</v>
      </c>
      <c r="P2978" s="11">
        <f t="shared" si="300"/>
        <v>0</v>
      </c>
      <c r="Q2978" s="12">
        <f t="shared" si="296"/>
        <v>0</v>
      </c>
      <c r="R2978" s="12">
        <f t="shared" si="295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292"/>
        <v>185</v>
      </c>
      <c r="F2979" s="4">
        <f t="shared" si="293"/>
        <v>12</v>
      </c>
      <c r="G2979" s="4">
        <f t="shared" si="297"/>
        <v>7</v>
      </c>
      <c r="H2979" s="4">
        <f t="shared" si="299"/>
        <v>0</v>
      </c>
      <c r="I2979" s="5">
        <f t="shared" si="298"/>
        <v>0</v>
      </c>
      <c r="M2979" s="9">
        <v>4</v>
      </c>
      <c r="N2979" s="11">
        <f t="shared" si="294"/>
        <v>0</v>
      </c>
      <c r="O2979" s="9">
        <v>0</v>
      </c>
      <c r="P2979" s="11">
        <f t="shared" si="300"/>
        <v>0</v>
      </c>
      <c r="Q2979" s="12">
        <f t="shared" si="296"/>
        <v>3</v>
      </c>
      <c r="R2979" s="12">
        <f t="shared" si="295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292"/>
        <v>184</v>
      </c>
      <c r="F2980" s="4">
        <f t="shared" si="293"/>
        <v>9</v>
      </c>
      <c r="G2980" s="4">
        <f t="shared" si="297"/>
        <v>6</v>
      </c>
      <c r="H2980" s="4">
        <f t="shared" si="299"/>
        <v>0</v>
      </c>
      <c r="I2980" s="5">
        <f t="shared" si="298"/>
        <v>0</v>
      </c>
      <c r="M2980" s="9">
        <v>6</v>
      </c>
      <c r="N2980" s="11">
        <f t="shared" si="294"/>
        <v>0</v>
      </c>
      <c r="O2980" s="9">
        <v>0</v>
      </c>
      <c r="P2980" s="11">
        <f t="shared" si="300"/>
        <v>0</v>
      </c>
      <c r="Q2980" s="12">
        <f t="shared" si="296"/>
        <v>0</v>
      </c>
      <c r="R2980" s="12">
        <f t="shared" si="295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301">SUM(C2981:D2981)</f>
        <v>435</v>
      </c>
      <c r="F2981" s="4">
        <f t="shared" si="293"/>
        <v>8</v>
      </c>
      <c r="G2981" s="4">
        <f t="shared" si="297"/>
        <v>16</v>
      </c>
      <c r="H2981" s="4">
        <f t="shared" si="299"/>
        <v>-1</v>
      </c>
      <c r="I2981" s="5">
        <f t="shared" si="298"/>
        <v>-5.8823529411764705E-2</v>
      </c>
      <c r="M2981" s="9">
        <v>13</v>
      </c>
      <c r="N2981" s="11">
        <f t="shared" si="294"/>
        <v>0</v>
      </c>
      <c r="O2981" s="9">
        <v>0</v>
      </c>
      <c r="P2981" s="11">
        <f t="shared" si="300"/>
        <v>0</v>
      </c>
      <c r="Q2981" s="12">
        <f t="shared" si="296"/>
        <v>3</v>
      </c>
      <c r="R2981" s="12">
        <f t="shared" si="295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301"/>
        <v>48</v>
      </c>
      <c r="F2982" s="4">
        <f t="shared" ref="F2982:F3045" si="302">E2982-SUMIFS(E:E,A:A,A2982-1,B:B,B2982)</f>
        <v>4</v>
      </c>
      <c r="G2982" s="4">
        <f t="shared" si="297"/>
        <v>2</v>
      </c>
      <c r="H2982" s="4">
        <f t="shared" si="299"/>
        <v>0</v>
      </c>
      <c r="I2982" s="5">
        <f t="shared" si="298"/>
        <v>0</v>
      </c>
      <c r="M2982" s="9">
        <v>2</v>
      </c>
      <c r="N2982" s="11">
        <f t="shared" ref="N2982:N3045" si="303">M2982-SUMIFS(M:M,B:B,B2982,A:A,A2982-1)</f>
        <v>0</v>
      </c>
      <c r="O2982" s="9">
        <v>0</v>
      </c>
      <c r="P2982" s="11">
        <f t="shared" si="300"/>
        <v>0</v>
      </c>
      <c r="Q2982" s="12">
        <f t="shared" si="296"/>
        <v>0</v>
      </c>
      <c r="R2982" s="12">
        <f t="shared" ref="R2982:R3045" si="304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301"/>
        <v>4229</v>
      </c>
      <c r="F2983" s="4">
        <f t="shared" si="302"/>
        <v>228</v>
      </c>
      <c r="G2983" s="4">
        <f t="shared" si="297"/>
        <v>203</v>
      </c>
      <c r="H2983" s="4">
        <f t="shared" si="299"/>
        <v>4</v>
      </c>
      <c r="I2983" s="5">
        <f t="shared" si="298"/>
        <v>2.0100502512562814E-2</v>
      </c>
      <c r="M2983" s="9">
        <v>173</v>
      </c>
      <c r="N2983" s="11">
        <f t="shared" si="303"/>
        <v>4</v>
      </c>
      <c r="O2983" s="9">
        <v>4</v>
      </c>
      <c r="P2983" s="11">
        <f t="shared" si="300"/>
        <v>0</v>
      </c>
      <c r="Q2983" s="12">
        <f t="shared" si="296"/>
        <v>26</v>
      </c>
      <c r="R2983" s="12">
        <f t="shared" si="304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301"/>
        <v>1021</v>
      </c>
      <c r="F2984" s="4">
        <f t="shared" si="302"/>
        <v>5</v>
      </c>
      <c r="G2984" s="4">
        <f t="shared" si="297"/>
        <v>20</v>
      </c>
      <c r="H2984" s="4">
        <f t="shared" si="299"/>
        <v>11</v>
      </c>
      <c r="I2984" s="5">
        <f t="shared" si="298"/>
        <v>1.2222222222222223</v>
      </c>
      <c r="M2984" s="9">
        <v>0</v>
      </c>
      <c r="N2984" s="11">
        <f t="shared" si="303"/>
        <v>0</v>
      </c>
      <c r="O2984" s="9">
        <v>0</v>
      </c>
      <c r="P2984" s="11">
        <f t="shared" si="300"/>
        <v>0</v>
      </c>
      <c r="Q2984" s="12">
        <f t="shared" si="296"/>
        <v>20</v>
      </c>
      <c r="R2984" s="12">
        <f t="shared" si="304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301"/>
        <v>235</v>
      </c>
      <c r="F2985" s="4">
        <f t="shared" si="302"/>
        <v>21</v>
      </c>
      <c r="G2985" s="4">
        <f t="shared" si="297"/>
        <v>16</v>
      </c>
      <c r="H2985" s="4">
        <f t="shared" si="299"/>
        <v>0</v>
      </c>
      <c r="I2985" s="5">
        <f t="shared" si="298"/>
        <v>0</v>
      </c>
      <c r="M2985" s="9">
        <v>2</v>
      </c>
      <c r="N2985" s="11">
        <f t="shared" si="303"/>
        <v>0</v>
      </c>
      <c r="O2985" s="9">
        <v>0</v>
      </c>
      <c r="P2985" s="11">
        <f t="shared" si="300"/>
        <v>0</v>
      </c>
      <c r="Q2985" s="12">
        <f t="shared" si="296"/>
        <v>14</v>
      </c>
      <c r="R2985" s="12">
        <f t="shared" si="304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301"/>
        <v>463</v>
      </c>
      <c r="F2986" s="4">
        <f t="shared" si="302"/>
        <v>39</v>
      </c>
      <c r="G2986" s="4">
        <f t="shared" si="297"/>
        <v>16</v>
      </c>
      <c r="H2986" s="4">
        <f t="shared" si="299"/>
        <v>0</v>
      </c>
      <c r="I2986" s="5">
        <f t="shared" si="298"/>
        <v>0</v>
      </c>
      <c r="M2986" s="9">
        <v>13</v>
      </c>
      <c r="N2986" s="11">
        <f t="shared" si="303"/>
        <v>0</v>
      </c>
      <c r="O2986" s="9">
        <v>0</v>
      </c>
      <c r="P2986" s="11">
        <f t="shared" si="300"/>
        <v>0</v>
      </c>
      <c r="Q2986" s="12">
        <f t="shared" si="296"/>
        <v>3</v>
      </c>
      <c r="R2986" s="12">
        <f t="shared" si="304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301"/>
        <v>63</v>
      </c>
      <c r="F2987" s="4">
        <f t="shared" si="302"/>
        <v>6</v>
      </c>
      <c r="G2987" s="4">
        <f t="shared" si="297"/>
        <v>2</v>
      </c>
      <c r="H2987" s="4">
        <f t="shared" si="299"/>
        <v>0</v>
      </c>
      <c r="I2987" s="5">
        <f t="shared" si="298"/>
        <v>0</v>
      </c>
      <c r="M2987" s="9">
        <v>2</v>
      </c>
      <c r="N2987" s="11">
        <f t="shared" si="303"/>
        <v>0</v>
      </c>
      <c r="O2987" s="9">
        <v>0</v>
      </c>
      <c r="P2987" s="11">
        <f t="shared" si="300"/>
        <v>0</v>
      </c>
      <c r="Q2987" s="12">
        <f t="shared" si="296"/>
        <v>0</v>
      </c>
      <c r="R2987" s="12">
        <f t="shared" si="304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301"/>
        <v>258</v>
      </c>
      <c r="F2988" s="4">
        <f t="shared" si="302"/>
        <v>48</v>
      </c>
      <c r="G2988" s="4">
        <f t="shared" si="297"/>
        <v>11</v>
      </c>
      <c r="H2988" s="4">
        <f t="shared" si="299"/>
        <v>0</v>
      </c>
      <c r="I2988" s="5">
        <f t="shared" si="298"/>
        <v>0</v>
      </c>
      <c r="M2988" s="9">
        <v>7</v>
      </c>
      <c r="N2988" s="11">
        <f t="shared" si="303"/>
        <v>1</v>
      </c>
      <c r="O2988" s="9">
        <v>0</v>
      </c>
      <c r="P2988" s="11">
        <f t="shared" si="300"/>
        <v>0</v>
      </c>
      <c r="Q2988" s="12">
        <f t="shared" si="296"/>
        <v>4</v>
      </c>
      <c r="R2988" s="12">
        <f t="shared" si="304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301"/>
        <v>427</v>
      </c>
      <c r="F2989" s="4">
        <f t="shared" si="302"/>
        <v>43</v>
      </c>
      <c r="G2989" s="4">
        <f t="shared" si="297"/>
        <v>24</v>
      </c>
      <c r="H2989" s="4">
        <f t="shared" si="299"/>
        <v>1</v>
      </c>
      <c r="I2989" s="5">
        <f t="shared" si="298"/>
        <v>4.3478260869565216E-2</v>
      </c>
      <c r="M2989" s="9">
        <v>18</v>
      </c>
      <c r="N2989" s="11">
        <f t="shared" si="303"/>
        <v>0</v>
      </c>
      <c r="O2989" s="9">
        <v>0</v>
      </c>
      <c r="P2989" s="11">
        <f t="shared" si="300"/>
        <v>0</v>
      </c>
      <c r="Q2989" s="12">
        <f t="shared" si="296"/>
        <v>6</v>
      </c>
      <c r="R2989" s="12">
        <f t="shared" si="304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301"/>
        <v>602</v>
      </c>
      <c r="F2990" s="4">
        <f t="shared" si="302"/>
        <v>38</v>
      </c>
      <c r="G2990" s="4">
        <f t="shared" si="297"/>
        <v>35</v>
      </c>
      <c r="H2990" s="4">
        <f t="shared" si="299"/>
        <v>0</v>
      </c>
      <c r="I2990" s="5">
        <f t="shared" si="298"/>
        <v>0</v>
      </c>
      <c r="M2990" s="9">
        <v>16</v>
      </c>
      <c r="N2990" s="11">
        <f t="shared" si="303"/>
        <v>0</v>
      </c>
      <c r="O2990" s="9">
        <v>3</v>
      </c>
      <c r="P2990" s="11">
        <f t="shared" si="300"/>
        <v>0</v>
      </c>
      <c r="Q2990" s="12">
        <f t="shared" si="296"/>
        <v>16</v>
      </c>
      <c r="R2990" s="12">
        <f t="shared" si="304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301"/>
        <v>1641</v>
      </c>
      <c r="F2991" s="4">
        <f t="shared" si="302"/>
        <v>321</v>
      </c>
      <c r="G2991" s="4">
        <f t="shared" si="297"/>
        <v>96</v>
      </c>
      <c r="H2991" s="4">
        <f t="shared" si="299"/>
        <v>5</v>
      </c>
      <c r="I2991" s="5">
        <f t="shared" si="298"/>
        <v>5.4945054945054944E-2</v>
      </c>
      <c r="M2991" s="9">
        <v>50</v>
      </c>
      <c r="N2991" s="11">
        <f t="shared" si="303"/>
        <v>3</v>
      </c>
      <c r="O2991" s="9">
        <v>1</v>
      </c>
      <c r="P2991" s="11">
        <f t="shared" si="300"/>
        <v>0</v>
      </c>
      <c r="Q2991" s="12">
        <f t="shared" si="296"/>
        <v>45</v>
      </c>
      <c r="R2991" s="12">
        <f t="shared" si="304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301"/>
        <v>459</v>
      </c>
      <c r="F2992" s="4">
        <f t="shared" si="302"/>
        <v>17</v>
      </c>
      <c r="G2992" s="4">
        <f t="shared" si="297"/>
        <v>28</v>
      </c>
      <c r="H2992" s="4">
        <f t="shared" si="299"/>
        <v>0</v>
      </c>
      <c r="I2992" s="5">
        <f t="shared" si="298"/>
        <v>0</v>
      </c>
      <c r="M2992" s="9">
        <v>21</v>
      </c>
      <c r="N2992" s="11">
        <f t="shared" si="303"/>
        <v>0</v>
      </c>
      <c r="O2992" s="9">
        <v>1</v>
      </c>
      <c r="P2992" s="11">
        <f t="shared" si="300"/>
        <v>0</v>
      </c>
      <c r="Q2992" s="12">
        <f t="shared" si="296"/>
        <v>6</v>
      </c>
      <c r="R2992" s="12">
        <f t="shared" si="304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301"/>
        <v>350</v>
      </c>
      <c r="F2993" s="4">
        <f t="shared" si="302"/>
        <v>25</v>
      </c>
      <c r="G2993" s="4">
        <f t="shared" si="297"/>
        <v>22</v>
      </c>
      <c r="H2993" s="4">
        <f t="shared" si="299"/>
        <v>-2</v>
      </c>
      <c r="I2993" s="5">
        <f t="shared" si="298"/>
        <v>-8.3333333333333329E-2</v>
      </c>
      <c r="M2993" s="9">
        <v>11</v>
      </c>
      <c r="N2993" s="11">
        <f t="shared" si="303"/>
        <v>0</v>
      </c>
      <c r="O2993" s="9">
        <v>1</v>
      </c>
      <c r="P2993" s="11">
        <f t="shared" si="300"/>
        <v>0</v>
      </c>
      <c r="Q2993" s="12">
        <f t="shared" si="296"/>
        <v>10</v>
      </c>
      <c r="R2993" s="12">
        <f t="shared" si="304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301"/>
        <v>998</v>
      </c>
      <c r="F2994" s="4">
        <f t="shared" si="302"/>
        <v>61</v>
      </c>
      <c r="G2994" s="4">
        <f t="shared" si="297"/>
        <v>35</v>
      </c>
      <c r="H2994" s="4">
        <f t="shared" si="299"/>
        <v>1</v>
      </c>
      <c r="I2994" s="5">
        <f t="shared" si="298"/>
        <v>2.9411764705882353E-2</v>
      </c>
      <c r="M2994" s="9">
        <v>30</v>
      </c>
      <c r="N2994" s="11">
        <f t="shared" si="303"/>
        <v>0</v>
      </c>
      <c r="O2994" s="9">
        <v>0</v>
      </c>
      <c r="P2994" s="11">
        <f t="shared" si="300"/>
        <v>0</v>
      </c>
      <c r="Q2994" s="12">
        <f t="shared" si="296"/>
        <v>5</v>
      </c>
      <c r="R2994" s="12">
        <f t="shared" si="304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301"/>
        <v>759</v>
      </c>
      <c r="F2995" s="4">
        <f t="shared" si="302"/>
        <v>10</v>
      </c>
      <c r="G2995" s="4">
        <f t="shared" si="297"/>
        <v>6</v>
      </c>
      <c r="H2995" s="4">
        <f t="shared" si="299"/>
        <v>0</v>
      </c>
      <c r="I2995" s="5">
        <f t="shared" si="298"/>
        <v>0</v>
      </c>
      <c r="M2995" s="9">
        <v>4</v>
      </c>
      <c r="N2995" s="11">
        <f t="shared" si="303"/>
        <v>0</v>
      </c>
      <c r="O2995" s="9">
        <v>0</v>
      </c>
      <c r="P2995" s="11">
        <f t="shared" si="300"/>
        <v>0</v>
      </c>
      <c r="Q2995" s="12">
        <f t="shared" si="296"/>
        <v>2</v>
      </c>
      <c r="R2995" s="12">
        <f t="shared" si="304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301"/>
        <v>222</v>
      </c>
      <c r="F2996" s="4">
        <f t="shared" si="302"/>
        <v>26</v>
      </c>
      <c r="G2996" s="4">
        <f t="shared" si="297"/>
        <v>10</v>
      </c>
      <c r="H2996" s="4">
        <f t="shared" si="299"/>
        <v>0</v>
      </c>
      <c r="I2996" s="5">
        <f t="shared" si="298"/>
        <v>0</v>
      </c>
      <c r="M2996" s="9">
        <v>7</v>
      </c>
      <c r="N2996" s="11">
        <f t="shared" si="303"/>
        <v>1</v>
      </c>
      <c r="O2996" s="9">
        <v>0</v>
      </c>
      <c r="P2996" s="11">
        <f t="shared" si="300"/>
        <v>0</v>
      </c>
      <c r="Q2996" s="12">
        <f t="shared" si="296"/>
        <v>3</v>
      </c>
      <c r="R2996" s="12">
        <f t="shared" si="304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301"/>
        <v>115</v>
      </c>
      <c r="F2997" s="4">
        <f t="shared" si="302"/>
        <v>4</v>
      </c>
      <c r="G2997" s="4">
        <f t="shared" si="297"/>
        <v>5</v>
      </c>
      <c r="H2997" s="4">
        <f t="shared" si="299"/>
        <v>0</v>
      </c>
      <c r="I2997" s="5">
        <f t="shared" si="298"/>
        <v>0</v>
      </c>
      <c r="M2997" s="9">
        <v>2</v>
      </c>
      <c r="N2997" s="11">
        <f t="shared" si="303"/>
        <v>0</v>
      </c>
      <c r="O2997" s="9">
        <v>0</v>
      </c>
      <c r="P2997" s="11">
        <f t="shared" si="300"/>
        <v>0</v>
      </c>
      <c r="Q2997" s="12">
        <f t="shared" si="296"/>
        <v>3</v>
      </c>
      <c r="R2997" s="12">
        <f t="shared" si="304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301"/>
        <v>333</v>
      </c>
      <c r="F2998" s="4">
        <f t="shared" si="302"/>
        <v>17</v>
      </c>
      <c r="G2998" s="4">
        <f t="shared" si="297"/>
        <v>12</v>
      </c>
      <c r="H2998" s="4">
        <f t="shared" si="299"/>
        <v>1</v>
      </c>
      <c r="I2998" s="5">
        <f t="shared" si="298"/>
        <v>9.0909090909090912E-2</v>
      </c>
      <c r="M2998" s="9">
        <v>7</v>
      </c>
      <c r="N2998" s="11">
        <f t="shared" si="303"/>
        <v>0</v>
      </c>
      <c r="O2998" s="9">
        <v>1</v>
      </c>
      <c r="P2998" s="11">
        <f t="shared" si="300"/>
        <v>0</v>
      </c>
      <c r="Q2998" s="12">
        <f t="shared" si="296"/>
        <v>4</v>
      </c>
      <c r="R2998" s="12">
        <f t="shared" si="304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301"/>
        <v>2230</v>
      </c>
      <c r="F2999" s="4">
        <f t="shared" si="302"/>
        <v>109</v>
      </c>
      <c r="G2999" s="4">
        <f t="shared" si="297"/>
        <v>128</v>
      </c>
      <c r="H2999" s="4">
        <f t="shared" si="299"/>
        <v>0</v>
      </c>
      <c r="I2999" s="5">
        <f t="shared" si="298"/>
        <v>0</v>
      </c>
      <c r="M2999" s="9">
        <v>61</v>
      </c>
      <c r="N2999" s="11">
        <f t="shared" si="303"/>
        <v>1</v>
      </c>
      <c r="O2999" s="9">
        <v>2</v>
      </c>
      <c r="P2999" s="11">
        <f t="shared" si="300"/>
        <v>0</v>
      </c>
      <c r="Q2999" s="12">
        <f t="shared" si="296"/>
        <v>65</v>
      </c>
      <c r="R2999" s="12">
        <f t="shared" si="304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301"/>
        <v>103</v>
      </c>
      <c r="F3000" s="4">
        <f t="shared" si="302"/>
        <v>10</v>
      </c>
      <c r="G3000" s="4">
        <f t="shared" si="297"/>
        <v>3</v>
      </c>
      <c r="H3000" s="4">
        <f t="shared" si="299"/>
        <v>0</v>
      </c>
      <c r="I3000" s="5">
        <f t="shared" si="298"/>
        <v>0</v>
      </c>
      <c r="M3000" s="9">
        <v>0</v>
      </c>
      <c r="N3000" s="11">
        <f t="shared" si="303"/>
        <v>0</v>
      </c>
      <c r="O3000" s="9">
        <v>0</v>
      </c>
      <c r="P3000" s="11">
        <f t="shared" si="300"/>
        <v>0</v>
      </c>
      <c r="Q3000" s="12">
        <f t="shared" si="296"/>
        <v>3</v>
      </c>
      <c r="R3000" s="12">
        <f t="shared" si="304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301"/>
        <v>183</v>
      </c>
      <c r="F3001" s="4">
        <f t="shared" si="302"/>
        <v>35</v>
      </c>
      <c r="G3001" s="4">
        <f t="shared" si="297"/>
        <v>5</v>
      </c>
      <c r="H3001" s="4">
        <f t="shared" si="299"/>
        <v>0</v>
      </c>
      <c r="I3001" s="5">
        <f t="shared" si="298"/>
        <v>0</v>
      </c>
      <c r="M3001" s="9">
        <v>5</v>
      </c>
      <c r="N3001" s="11">
        <f t="shared" si="303"/>
        <v>0</v>
      </c>
      <c r="O3001" s="9">
        <v>0</v>
      </c>
      <c r="P3001" s="11">
        <f t="shared" si="300"/>
        <v>0</v>
      </c>
      <c r="Q3001" s="12">
        <f t="shared" ref="Q3001:Q3033" si="305">G3001-O3001-M3001</f>
        <v>0</v>
      </c>
      <c r="R3001" s="12">
        <f t="shared" si="304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301"/>
        <v>238</v>
      </c>
      <c r="F3002" s="4">
        <f t="shared" si="302"/>
        <v>14</v>
      </c>
      <c r="G3002" s="4">
        <f t="shared" ref="G3002:G3065" si="306">C3002</f>
        <v>12</v>
      </c>
      <c r="H3002" s="4">
        <f t="shared" si="299"/>
        <v>2</v>
      </c>
      <c r="I3002" s="5">
        <f t="shared" si="298"/>
        <v>0.2</v>
      </c>
      <c r="M3002" s="9">
        <v>3</v>
      </c>
      <c r="N3002" s="11">
        <f t="shared" si="303"/>
        <v>0</v>
      </c>
      <c r="O3002" s="9">
        <v>1</v>
      </c>
      <c r="P3002" s="11">
        <f t="shared" si="300"/>
        <v>0</v>
      </c>
      <c r="Q3002" s="12">
        <f t="shared" si="305"/>
        <v>8</v>
      </c>
      <c r="R3002" s="12">
        <f t="shared" si="304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301"/>
        <v>499</v>
      </c>
      <c r="F3003" s="4">
        <f t="shared" si="302"/>
        <v>35</v>
      </c>
      <c r="G3003" s="4">
        <f t="shared" si="306"/>
        <v>7</v>
      </c>
      <c r="H3003" s="4">
        <f t="shared" si="299"/>
        <v>0</v>
      </c>
      <c r="I3003" s="5">
        <f t="shared" si="298"/>
        <v>0</v>
      </c>
      <c r="M3003" s="9">
        <v>5</v>
      </c>
      <c r="N3003" s="11">
        <f t="shared" si="303"/>
        <v>0</v>
      </c>
      <c r="O3003" s="9">
        <v>0</v>
      </c>
      <c r="P3003" s="11">
        <f t="shared" si="300"/>
        <v>0</v>
      </c>
      <c r="Q3003" s="12">
        <f t="shared" si="305"/>
        <v>2</v>
      </c>
      <c r="R3003" s="12">
        <f t="shared" si="304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301"/>
        <v>63</v>
      </c>
      <c r="F3004" s="4">
        <f t="shared" si="302"/>
        <v>1</v>
      </c>
      <c r="G3004" s="4">
        <f t="shared" si="306"/>
        <v>8</v>
      </c>
      <c r="H3004" s="4">
        <f t="shared" si="299"/>
        <v>0</v>
      </c>
      <c r="I3004" s="5">
        <f t="shared" si="298"/>
        <v>0</v>
      </c>
      <c r="M3004" s="9">
        <v>3</v>
      </c>
      <c r="N3004" s="11">
        <f t="shared" si="303"/>
        <v>0</v>
      </c>
      <c r="O3004" s="9">
        <v>0</v>
      </c>
      <c r="P3004" s="11">
        <f t="shared" si="300"/>
        <v>0</v>
      </c>
      <c r="Q3004" s="12">
        <f t="shared" si="305"/>
        <v>5</v>
      </c>
      <c r="R3004" s="12">
        <f t="shared" si="304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301"/>
        <v>142</v>
      </c>
      <c r="F3005" s="4">
        <f t="shared" si="302"/>
        <v>74</v>
      </c>
      <c r="G3005" s="4">
        <f t="shared" si="306"/>
        <v>0</v>
      </c>
      <c r="H3005" s="4">
        <f t="shared" si="299"/>
        <v>0</v>
      </c>
      <c r="I3005" s="5">
        <f t="shared" si="298"/>
        <v>0</v>
      </c>
      <c r="M3005" s="9">
        <v>0</v>
      </c>
      <c r="N3005" s="11">
        <f t="shared" si="303"/>
        <v>0</v>
      </c>
      <c r="O3005" s="9">
        <v>0</v>
      </c>
      <c r="P3005" s="11">
        <f t="shared" si="300"/>
        <v>0</v>
      </c>
      <c r="Q3005" s="12">
        <f t="shared" si="305"/>
        <v>0</v>
      </c>
      <c r="R3005" s="12">
        <f t="shared" si="304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301"/>
        <v>94</v>
      </c>
      <c r="F3006" s="4">
        <f t="shared" si="302"/>
        <v>4</v>
      </c>
      <c r="G3006" s="4">
        <f t="shared" si="306"/>
        <v>6</v>
      </c>
      <c r="H3006" s="4">
        <f t="shared" si="299"/>
        <v>0</v>
      </c>
      <c r="I3006" s="5">
        <f t="shared" si="298"/>
        <v>0</v>
      </c>
      <c r="M3006" s="9">
        <v>4</v>
      </c>
      <c r="N3006" s="11">
        <f t="shared" si="303"/>
        <v>0</v>
      </c>
      <c r="O3006" s="9">
        <v>0</v>
      </c>
      <c r="P3006" s="11">
        <f t="shared" si="300"/>
        <v>0</v>
      </c>
      <c r="Q3006" s="12">
        <f t="shared" si="305"/>
        <v>2</v>
      </c>
      <c r="R3006" s="12">
        <f t="shared" si="304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301"/>
        <v>1283</v>
      </c>
      <c r="F3007" s="4">
        <f t="shared" si="302"/>
        <v>86</v>
      </c>
      <c r="G3007" s="4">
        <f t="shared" si="306"/>
        <v>101</v>
      </c>
      <c r="H3007" s="4">
        <f t="shared" si="299"/>
        <v>1</v>
      </c>
      <c r="I3007" s="5">
        <f t="shared" si="298"/>
        <v>0.01</v>
      </c>
      <c r="M3007" s="9">
        <v>75</v>
      </c>
      <c r="N3007" s="11">
        <f t="shared" si="303"/>
        <v>1</v>
      </c>
      <c r="O3007" s="9">
        <v>4</v>
      </c>
      <c r="P3007" s="11">
        <f t="shared" si="300"/>
        <v>0</v>
      </c>
      <c r="Q3007" s="12">
        <f t="shared" si="305"/>
        <v>22</v>
      </c>
      <c r="R3007" s="12">
        <f t="shared" si="304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301"/>
        <v>312</v>
      </c>
      <c r="F3008" s="4">
        <f t="shared" si="302"/>
        <v>11</v>
      </c>
      <c r="G3008" s="4">
        <f t="shared" si="306"/>
        <v>4</v>
      </c>
      <c r="H3008" s="4">
        <f t="shared" si="299"/>
        <v>0</v>
      </c>
      <c r="I3008" s="5">
        <f t="shared" si="298"/>
        <v>0</v>
      </c>
      <c r="M3008" s="9">
        <v>3</v>
      </c>
      <c r="N3008" s="11">
        <f t="shared" si="303"/>
        <v>0</v>
      </c>
      <c r="O3008" s="9">
        <v>0</v>
      </c>
      <c r="P3008" s="11">
        <f t="shared" si="300"/>
        <v>0</v>
      </c>
      <c r="Q3008" s="12">
        <f t="shared" si="305"/>
        <v>1</v>
      </c>
      <c r="R3008" s="12">
        <f t="shared" si="304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301"/>
        <v>1126</v>
      </c>
      <c r="F3009" s="4">
        <f t="shared" si="302"/>
        <v>557</v>
      </c>
      <c r="G3009" s="4">
        <f t="shared" si="306"/>
        <v>8</v>
      </c>
      <c r="H3009" s="4">
        <f t="shared" si="299"/>
        <v>0</v>
      </c>
      <c r="I3009" s="5">
        <f t="shared" si="298"/>
        <v>0</v>
      </c>
      <c r="M3009" s="9">
        <v>7</v>
      </c>
      <c r="N3009" s="11">
        <f t="shared" si="303"/>
        <v>0</v>
      </c>
      <c r="O3009" s="9">
        <v>0</v>
      </c>
      <c r="P3009" s="11">
        <f t="shared" si="300"/>
        <v>0</v>
      </c>
      <c r="Q3009" s="12">
        <f t="shared" si="305"/>
        <v>1</v>
      </c>
      <c r="R3009" s="12">
        <f t="shared" si="304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301"/>
        <v>1226</v>
      </c>
      <c r="F3010" s="4">
        <f t="shared" si="302"/>
        <v>64</v>
      </c>
      <c r="G3010" s="4">
        <f t="shared" si="306"/>
        <v>125</v>
      </c>
      <c r="H3010" s="4">
        <f t="shared" si="299"/>
        <v>2</v>
      </c>
      <c r="I3010" s="5">
        <f t="shared" si="298"/>
        <v>1.6260162601626018E-2</v>
      </c>
      <c r="M3010" s="9">
        <v>81</v>
      </c>
      <c r="N3010" s="11">
        <f t="shared" si="303"/>
        <v>2</v>
      </c>
      <c r="O3010" s="9">
        <v>0</v>
      </c>
      <c r="P3010" s="11">
        <f t="shared" si="300"/>
        <v>0</v>
      </c>
      <c r="Q3010" s="12">
        <f t="shared" si="305"/>
        <v>44</v>
      </c>
      <c r="R3010" s="12">
        <f t="shared" si="304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301"/>
        <v>3612</v>
      </c>
      <c r="F3011" s="4">
        <f t="shared" si="302"/>
        <v>128</v>
      </c>
      <c r="G3011" s="4">
        <f t="shared" si="306"/>
        <v>352</v>
      </c>
      <c r="H3011" s="4">
        <f t="shared" si="299"/>
        <v>7</v>
      </c>
      <c r="I3011" s="5">
        <f t="shared" ref="I3011:I3074" si="307">IFERROR((G3011-SUMIFS(G:G,A:A,A3011-1,B:B,B3011))/SUMIFS(G:G,A:A,A3011-1,B:B,B3011),0)</f>
        <v>2.0289855072463767E-2</v>
      </c>
      <c r="M3011" s="9">
        <v>170</v>
      </c>
      <c r="N3011" s="11">
        <f t="shared" si="303"/>
        <v>6</v>
      </c>
      <c r="O3011" s="9">
        <v>7</v>
      </c>
      <c r="P3011" s="11">
        <f t="shared" si="300"/>
        <v>0</v>
      </c>
      <c r="Q3011" s="12">
        <f t="shared" si="305"/>
        <v>175</v>
      </c>
      <c r="R3011" s="12">
        <f t="shared" si="304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301"/>
        <v>199</v>
      </c>
      <c r="F3012" s="4">
        <f t="shared" si="302"/>
        <v>3</v>
      </c>
      <c r="G3012" s="4">
        <f t="shared" si="306"/>
        <v>11</v>
      </c>
      <c r="H3012" s="4">
        <f t="shared" si="299"/>
        <v>0</v>
      </c>
      <c r="I3012" s="5">
        <f t="shared" si="307"/>
        <v>0</v>
      </c>
      <c r="M3012" s="9">
        <v>10</v>
      </c>
      <c r="N3012" s="11">
        <f t="shared" si="303"/>
        <v>0</v>
      </c>
      <c r="O3012" s="9">
        <v>0</v>
      </c>
      <c r="P3012" s="11">
        <f t="shared" si="300"/>
        <v>0</v>
      </c>
      <c r="Q3012" s="12">
        <f t="shared" si="305"/>
        <v>1</v>
      </c>
      <c r="R3012" s="12">
        <f t="shared" si="304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301"/>
        <v>227</v>
      </c>
      <c r="F3013" s="4">
        <f t="shared" si="302"/>
        <v>24</v>
      </c>
      <c r="G3013" s="4">
        <f t="shared" si="306"/>
        <v>3</v>
      </c>
      <c r="H3013" s="4">
        <f t="shared" ref="H3013:H3076" si="308">G3013-SUMIFS(G:G,A:A,A3013-1,B:B,B3013)</f>
        <v>0</v>
      </c>
      <c r="I3013" s="5">
        <f t="shared" si="307"/>
        <v>0</v>
      </c>
      <c r="M3013" s="9">
        <v>3</v>
      </c>
      <c r="N3013" s="11">
        <f t="shared" si="303"/>
        <v>1</v>
      </c>
      <c r="O3013" s="9">
        <v>0</v>
      </c>
      <c r="P3013" s="11">
        <f t="shared" si="300"/>
        <v>0</v>
      </c>
      <c r="Q3013" s="12">
        <f t="shared" si="305"/>
        <v>0</v>
      </c>
      <c r="R3013" s="12">
        <f t="shared" si="304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301"/>
        <v>1133</v>
      </c>
      <c r="F3014" s="4">
        <f t="shared" si="302"/>
        <v>22</v>
      </c>
      <c r="G3014" s="4">
        <f t="shared" si="306"/>
        <v>34</v>
      </c>
      <c r="H3014" s="4">
        <f t="shared" si="308"/>
        <v>1</v>
      </c>
      <c r="I3014" s="5">
        <f t="shared" si="307"/>
        <v>3.0303030303030304E-2</v>
      </c>
      <c r="M3014" s="9">
        <v>23</v>
      </c>
      <c r="N3014" s="11">
        <f t="shared" si="303"/>
        <v>0</v>
      </c>
      <c r="O3014" s="9">
        <v>1</v>
      </c>
      <c r="P3014" s="11">
        <f t="shared" si="300"/>
        <v>0</v>
      </c>
      <c r="Q3014" s="12">
        <f t="shared" si="305"/>
        <v>10</v>
      </c>
      <c r="R3014" s="12">
        <f t="shared" si="304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301"/>
        <v>14120</v>
      </c>
      <c r="F3015" s="4">
        <f t="shared" si="302"/>
        <v>611</v>
      </c>
      <c r="G3015" s="4">
        <f t="shared" si="306"/>
        <v>1950</v>
      </c>
      <c r="H3015" s="4">
        <f t="shared" si="308"/>
        <v>26</v>
      </c>
      <c r="I3015" s="5">
        <f t="shared" si="307"/>
        <v>1.3513513513513514E-2</v>
      </c>
      <c r="M3015" s="9">
        <v>878</v>
      </c>
      <c r="N3015" s="11">
        <f t="shared" si="303"/>
        <v>79</v>
      </c>
      <c r="O3015" s="9">
        <v>43</v>
      </c>
      <c r="P3015" s="11">
        <f t="shared" si="300"/>
        <v>0</v>
      </c>
      <c r="Q3015" s="12">
        <f t="shared" si="305"/>
        <v>1029</v>
      </c>
      <c r="R3015" s="12">
        <f t="shared" si="304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301"/>
        <v>284</v>
      </c>
      <c r="F3016" s="4">
        <f t="shared" si="302"/>
        <v>6</v>
      </c>
      <c r="G3016" s="4">
        <f t="shared" si="306"/>
        <v>18</v>
      </c>
      <c r="H3016" s="4">
        <f t="shared" si="308"/>
        <v>0</v>
      </c>
      <c r="I3016" s="5">
        <f t="shared" si="307"/>
        <v>0</v>
      </c>
      <c r="M3016" s="9">
        <v>4</v>
      </c>
      <c r="N3016" s="11">
        <f t="shared" si="303"/>
        <v>0</v>
      </c>
      <c r="O3016" s="9">
        <v>1</v>
      </c>
      <c r="P3016" s="11">
        <f t="shared" si="300"/>
        <v>0</v>
      </c>
      <c r="Q3016" s="12">
        <f t="shared" si="305"/>
        <v>13</v>
      </c>
      <c r="R3016" s="12">
        <f t="shared" si="304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301"/>
        <v>134</v>
      </c>
      <c r="F3017" s="4">
        <f t="shared" si="302"/>
        <v>3</v>
      </c>
      <c r="G3017" s="4">
        <f t="shared" si="306"/>
        <v>7</v>
      </c>
      <c r="H3017" s="4">
        <f t="shared" si="308"/>
        <v>1</v>
      </c>
      <c r="I3017" s="5">
        <f t="shared" si="307"/>
        <v>0.16666666666666666</v>
      </c>
      <c r="M3017" s="9">
        <v>1</v>
      </c>
      <c r="N3017" s="11">
        <f t="shared" si="303"/>
        <v>0</v>
      </c>
      <c r="O3017" s="9">
        <v>0</v>
      </c>
      <c r="P3017" s="11">
        <f t="shared" si="300"/>
        <v>0</v>
      </c>
      <c r="Q3017" s="12">
        <f t="shared" si="305"/>
        <v>6</v>
      </c>
      <c r="R3017" s="12">
        <f t="shared" si="304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301"/>
        <v>760</v>
      </c>
      <c r="F3018" s="4">
        <f t="shared" si="302"/>
        <v>67</v>
      </c>
      <c r="G3018" s="4">
        <f t="shared" si="306"/>
        <v>47</v>
      </c>
      <c r="H3018" s="4">
        <f t="shared" si="308"/>
        <v>0</v>
      </c>
      <c r="I3018" s="5">
        <f t="shared" si="307"/>
        <v>0</v>
      </c>
      <c r="M3018" s="9">
        <v>41</v>
      </c>
      <c r="N3018" s="11">
        <f t="shared" si="303"/>
        <v>1</v>
      </c>
      <c r="O3018" s="9">
        <v>1</v>
      </c>
      <c r="P3018" s="11">
        <f t="shared" si="300"/>
        <v>0</v>
      </c>
      <c r="Q3018" s="12">
        <f t="shared" si="305"/>
        <v>5</v>
      </c>
      <c r="R3018" s="12">
        <f t="shared" si="304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301"/>
        <v>3259</v>
      </c>
      <c r="F3019" s="4">
        <f t="shared" si="302"/>
        <v>222</v>
      </c>
      <c r="G3019" s="4">
        <f t="shared" si="306"/>
        <v>555</v>
      </c>
      <c r="H3019" s="4">
        <f t="shared" si="308"/>
        <v>5</v>
      </c>
      <c r="I3019" s="5">
        <f t="shared" si="307"/>
        <v>9.0909090909090905E-3</v>
      </c>
      <c r="M3019" s="9">
        <v>315</v>
      </c>
      <c r="N3019" s="11">
        <f t="shared" si="303"/>
        <v>6</v>
      </c>
      <c r="O3019" s="9">
        <v>32</v>
      </c>
      <c r="P3019" s="11">
        <f t="shared" si="300"/>
        <v>0</v>
      </c>
      <c r="Q3019" s="12">
        <f t="shared" si="305"/>
        <v>208</v>
      </c>
      <c r="R3019" s="12">
        <f t="shared" si="304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301"/>
        <v>1046</v>
      </c>
      <c r="F3020" s="4">
        <f t="shared" si="302"/>
        <v>52</v>
      </c>
      <c r="G3020" s="4">
        <f t="shared" si="306"/>
        <v>87</v>
      </c>
      <c r="H3020" s="4">
        <f t="shared" si="308"/>
        <v>4</v>
      </c>
      <c r="I3020" s="5">
        <f t="shared" si="307"/>
        <v>4.8192771084337352E-2</v>
      </c>
      <c r="M3020" s="9">
        <v>41</v>
      </c>
      <c r="N3020" s="11">
        <f t="shared" si="303"/>
        <v>3</v>
      </c>
      <c r="O3020" s="9">
        <v>0</v>
      </c>
      <c r="P3020" s="11">
        <f t="shared" si="300"/>
        <v>0</v>
      </c>
      <c r="Q3020" s="12">
        <f t="shared" si="305"/>
        <v>46</v>
      </c>
      <c r="R3020" s="12">
        <f t="shared" si="304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301"/>
        <v>177</v>
      </c>
      <c r="F3021" s="4">
        <f t="shared" si="302"/>
        <v>10</v>
      </c>
      <c r="G3021" s="4">
        <f t="shared" si="306"/>
        <v>27</v>
      </c>
      <c r="H3021" s="4">
        <f t="shared" si="308"/>
        <v>0</v>
      </c>
      <c r="I3021" s="5">
        <f t="shared" si="307"/>
        <v>0</v>
      </c>
      <c r="M3021" s="9">
        <v>8</v>
      </c>
      <c r="N3021" s="11">
        <f t="shared" si="303"/>
        <v>1</v>
      </c>
      <c r="O3021" s="9">
        <v>1</v>
      </c>
      <c r="P3021" s="11">
        <f t="shared" si="300"/>
        <v>0</v>
      </c>
      <c r="Q3021" s="12">
        <f t="shared" si="305"/>
        <v>18</v>
      </c>
      <c r="R3021" s="12">
        <f t="shared" si="304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301"/>
        <v>112</v>
      </c>
      <c r="F3022" s="4">
        <f t="shared" si="302"/>
        <v>26</v>
      </c>
      <c r="G3022" s="4">
        <f t="shared" si="306"/>
        <v>1</v>
      </c>
      <c r="H3022" s="4">
        <f t="shared" si="308"/>
        <v>0</v>
      </c>
      <c r="I3022" s="5">
        <f t="shared" si="307"/>
        <v>0</v>
      </c>
      <c r="M3022" s="9">
        <v>1</v>
      </c>
      <c r="N3022" s="11">
        <f t="shared" si="303"/>
        <v>0</v>
      </c>
      <c r="O3022" s="9">
        <v>0</v>
      </c>
      <c r="P3022" s="11">
        <f t="shared" si="300"/>
        <v>0</v>
      </c>
      <c r="Q3022" s="12">
        <f t="shared" si="305"/>
        <v>0</v>
      </c>
      <c r="R3022" s="12">
        <f t="shared" si="304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301"/>
        <v>175</v>
      </c>
      <c r="F3023" s="4">
        <f t="shared" si="302"/>
        <v>50</v>
      </c>
      <c r="G3023" s="4">
        <f t="shared" si="306"/>
        <v>3</v>
      </c>
      <c r="H3023" s="4">
        <f t="shared" si="308"/>
        <v>0</v>
      </c>
      <c r="I3023" s="5">
        <f t="shared" si="307"/>
        <v>0</v>
      </c>
      <c r="M3023" s="9">
        <v>2</v>
      </c>
      <c r="N3023" s="11">
        <f t="shared" si="303"/>
        <v>0</v>
      </c>
      <c r="O3023" s="9">
        <v>0</v>
      </c>
      <c r="P3023" s="11">
        <f t="shared" si="300"/>
        <v>0</v>
      </c>
      <c r="Q3023" s="12">
        <f t="shared" si="305"/>
        <v>1</v>
      </c>
      <c r="R3023" s="12">
        <f t="shared" si="304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301"/>
        <v>148</v>
      </c>
      <c r="F3024" s="4">
        <f t="shared" si="302"/>
        <v>1</v>
      </c>
      <c r="G3024" s="4">
        <f t="shared" si="306"/>
        <v>1</v>
      </c>
      <c r="H3024" s="4">
        <f t="shared" si="308"/>
        <v>0</v>
      </c>
      <c r="I3024" s="5">
        <f t="shared" si="307"/>
        <v>0</v>
      </c>
      <c r="M3024" s="9">
        <v>0</v>
      </c>
      <c r="N3024" s="11">
        <f t="shared" si="303"/>
        <v>0</v>
      </c>
      <c r="O3024" s="9">
        <v>0</v>
      </c>
      <c r="P3024" s="11">
        <f t="shared" si="300"/>
        <v>0</v>
      </c>
      <c r="Q3024" s="12">
        <f t="shared" si="305"/>
        <v>1</v>
      </c>
      <c r="R3024" s="12">
        <f t="shared" si="304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301"/>
        <v>439</v>
      </c>
      <c r="F3025" s="4">
        <f t="shared" si="302"/>
        <v>32</v>
      </c>
      <c r="G3025" s="4">
        <f t="shared" si="306"/>
        <v>4</v>
      </c>
      <c r="H3025" s="4">
        <f t="shared" si="308"/>
        <v>0</v>
      </c>
      <c r="I3025" s="5">
        <f t="shared" si="307"/>
        <v>0</v>
      </c>
      <c r="M3025" s="9">
        <v>3</v>
      </c>
      <c r="N3025" s="11">
        <f t="shared" si="303"/>
        <v>0</v>
      </c>
      <c r="O3025" s="9">
        <v>0</v>
      </c>
      <c r="P3025" s="11">
        <f t="shared" si="300"/>
        <v>0</v>
      </c>
      <c r="Q3025" s="12">
        <f t="shared" si="305"/>
        <v>1</v>
      </c>
      <c r="R3025" s="12">
        <f t="shared" si="304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301"/>
        <v>1221</v>
      </c>
      <c r="F3026" s="4">
        <f t="shared" si="302"/>
        <v>426</v>
      </c>
      <c r="G3026" s="4">
        <f t="shared" si="306"/>
        <v>46</v>
      </c>
      <c r="H3026" s="4">
        <f t="shared" si="308"/>
        <v>0</v>
      </c>
      <c r="I3026" s="5">
        <f t="shared" si="307"/>
        <v>0</v>
      </c>
      <c r="M3026" s="9">
        <v>42</v>
      </c>
      <c r="N3026" s="11">
        <f t="shared" si="303"/>
        <v>5</v>
      </c>
      <c r="O3026" s="9">
        <v>0</v>
      </c>
      <c r="P3026" s="11">
        <f t="shared" si="300"/>
        <v>0</v>
      </c>
      <c r="Q3026" s="12">
        <f t="shared" si="305"/>
        <v>4</v>
      </c>
      <c r="R3026" s="12">
        <f t="shared" si="304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301"/>
        <v>139</v>
      </c>
      <c r="F3027" s="4">
        <f t="shared" si="302"/>
        <v>7</v>
      </c>
      <c r="G3027" s="4">
        <f t="shared" si="306"/>
        <v>2</v>
      </c>
      <c r="H3027" s="4">
        <f t="shared" si="308"/>
        <v>0</v>
      </c>
      <c r="I3027" s="5">
        <f t="shared" si="307"/>
        <v>0</v>
      </c>
      <c r="M3027" s="9">
        <v>2</v>
      </c>
      <c r="N3027" s="11">
        <f t="shared" si="303"/>
        <v>0</v>
      </c>
      <c r="O3027" s="9">
        <v>0</v>
      </c>
      <c r="P3027" s="11">
        <f t="shared" si="300"/>
        <v>0</v>
      </c>
      <c r="Q3027" s="12">
        <f t="shared" si="305"/>
        <v>0</v>
      </c>
      <c r="R3027" s="12">
        <f t="shared" si="304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301"/>
        <v>325</v>
      </c>
      <c r="F3028" s="4">
        <f t="shared" si="302"/>
        <v>22</v>
      </c>
      <c r="G3028" s="4">
        <f t="shared" si="306"/>
        <v>9</v>
      </c>
      <c r="H3028" s="4">
        <f t="shared" si="308"/>
        <v>0</v>
      </c>
      <c r="I3028" s="5">
        <f t="shared" si="307"/>
        <v>0</v>
      </c>
      <c r="M3028" s="9">
        <v>4</v>
      </c>
      <c r="N3028" s="11">
        <f t="shared" si="303"/>
        <v>1</v>
      </c>
      <c r="O3028" s="9">
        <v>0</v>
      </c>
      <c r="P3028" s="11">
        <f t="shared" si="300"/>
        <v>0</v>
      </c>
      <c r="Q3028" s="12">
        <f t="shared" si="305"/>
        <v>5</v>
      </c>
      <c r="R3028" s="12">
        <f t="shared" si="304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301"/>
        <v>398</v>
      </c>
      <c r="F3029" s="4">
        <f t="shared" si="302"/>
        <v>16</v>
      </c>
      <c r="G3029" s="4">
        <f t="shared" si="306"/>
        <v>4</v>
      </c>
      <c r="H3029" s="4">
        <f t="shared" si="308"/>
        <v>0</v>
      </c>
      <c r="I3029" s="5">
        <f t="shared" si="307"/>
        <v>0</v>
      </c>
      <c r="M3029" s="9">
        <v>3</v>
      </c>
      <c r="N3029" s="11">
        <f t="shared" si="303"/>
        <v>0</v>
      </c>
      <c r="O3029" s="9">
        <v>0</v>
      </c>
      <c r="P3029" s="11">
        <f t="shared" si="300"/>
        <v>0</v>
      </c>
      <c r="Q3029" s="12">
        <f t="shared" si="305"/>
        <v>1</v>
      </c>
      <c r="R3029" s="12">
        <f t="shared" si="304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301"/>
        <v>3861</v>
      </c>
      <c r="F3030" s="4">
        <f t="shared" si="302"/>
        <v>144</v>
      </c>
      <c r="G3030" s="4">
        <f t="shared" si="306"/>
        <v>369</v>
      </c>
      <c r="H3030" s="4">
        <f t="shared" si="308"/>
        <v>4</v>
      </c>
      <c r="I3030" s="5">
        <f t="shared" si="307"/>
        <v>1.0958904109589041E-2</v>
      </c>
      <c r="M3030" s="9">
        <v>249</v>
      </c>
      <c r="N3030" s="11">
        <f t="shared" si="303"/>
        <v>5</v>
      </c>
      <c r="O3030" s="9">
        <v>7</v>
      </c>
      <c r="P3030" s="11">
        <f t="shared" si="300"/>
        <v>1</v>
      </c>
      <c r="Q3030" s="12">
        <f t="shared" si="305"/>
        <v>113</v>
      </c>
      <c r="R3030" s="12">
        <f t="shared" si="304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301"/>
        <v>2207</v>
      </c>
      <c r="F3031" s="4">
        <f t="shared" si="302"/>
        <v>92</v>
      </c>
      <c r="G3031" s="4">
        <f t="shared" si="306"/>
        <v>195</v>
      </c>
      <c r="H3031" s="4">
        <f t="shared" si="308"/>
        <v>1</v>
      </c>
      <c r="I3031" s="5">
        <f t="shared" si="307"/>
        <v>5.1546391752577319E-3</v>
      </c>
      <c r="M3031" s="9">
        <v>112</v>
      </c>
      <c r="N3031" s="11">
        <f t="shared" si="303"/>
        <v>3</v>
      </c>
      <c r="O3031" s="9">
        <v>1</v>
      </c>
      <c r="P3031" s="11">
        <f t="shared" si="300"/>
        <v>0</v>
      </c>
      <c r="Q3031" s="12">
        <f t="shared" si="305"/>
        <v>82</v>
      </c>
      <c r="R3031" s="12">
        <f t="shared" si="304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01"/>
        <v>20166</v>
      </c>
      <c r="F3032" s="4">
        <f t="shared" si="302"/>
        <v>784</v>
      </c>
      <c r="G3032" s="4">
        <f t="shared" si="306"/>
        <v>277</v>
      </c>
      <c r="H3032" s="4">
        <f t="shared" si="308"/>
        <v>7</v>
      </c>
      <c r="I3032" s="5">
        <f t="shared" si="307"/>
        <v>2.5925925925925925E-2</v>
      </c>
      <c r="M3032" s="9">
        <v>157</v>
      </c>
      <c r="N3032" s="11">
        <f t="shared" si="303"/>
        <v>0</v>
      </c>
      <c r="O3032" s="9">
        <v>1</v>
      </c>
      <c r="P3032" s="11">
        <f t="shared" si="300"/>
        <v>0</v>
      </c>
      <c r="Q3032" s="12">
        <f t="shared" si="305"/>
        <v>119</v>
      </c>
      <c r="R3032" s="12">
        <f t="shared" si="304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301"/>
        <v>14959</v>
      </c>
      <c r="F3033" s="4">
        <f t="shared" si="302"/>
        <v>932</v>
      </c>
      <c r="G3033" s="4">
        <f t="shared" si="306"/>
        <v>58</v>
      </c>
      <c r="H3033" s="4">
        <f t="shared" si="308"/>
        <v>-2</v>
      </c>
      <c r="I3033" s="5">
        <f t="shared" si="307"/>
        <v>-3.3333333333333333E-2</v>
      </c>
      <c r="M3033" s="9">
        <v>4</v>
      </c>
      <c r="N3033" s="11">
        <f t="shared" si="303"/>
        <v>2</v>
      </c>
      <c r="O3033" s="9">
        <v>1</v>
      </c>
      <c r="P3033" s="11">
        <f t="shared" si="300"/>
        <v>1</v>
      </c>
      <c r="Q3033" s="12">
        <f t="shared" si="305"/>
        <v>53</v>
      </c>
      <c r="R3033" s="12">
        <f t="shared" si="304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301"/>
        <v>1162</v>
      </c>
      <c r="F3034" s="4">
        <f t="shared" si="302"/>
        <v>46</v>
      </c>
      <c r="G3034" s="4">
        <f t="shared" si="306"/>
        <v>24</v>
      </c>
      <c r="H3034" s="4">
        <f t="shared" si="308"/>
        <v>1</v>
      </c>
      <c r="I3034" s="5">
        <f t="shared" si="307"/>
        <v>4.3478260869565216E-2</v>
      </c>
      <c r="M3034" s="9">
        <v>16</v>
      </c>
      <c r="N3034" s="11">
        <f t="shared" si="303"/>
        <v>1</v>
      </c>
      <c r="O3034" s="3">
        <v>1</v>
      </c>
      <c r="P3034" s="11">
        <f t="shared" si="300"/>
        <v>0</v>
      </c>
      <c r="Q3034" s="12">
        <f t="shared" ref="Q3034:Q3097" si="309">G3034-O3034-M3034</f>
        <v>7</v>
      </c>
      <c r="R3034" s="12">
        <f t="shared" si="304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01"/>
        <v>1015</v>
      </c>
      <c r="F3035" s="4">
        <f t="shared" si="302"/>
        <v>91</v>
      </c>
      <c r="G3035" s="4">
        <f t="shared" si="306"/>
        <v>138</v>
      </c>
      <c r="H3035" s="4">
        <f t="shared" si="308"/>
        <v>10</v>
      </c>
      <c r="I3035" s="5">
        <f t="shared" si="307"/>
        <v>7.8125E-2</v>
      </c>
      <c r="M3035" s="9">
        <v>18</v>
      </c>
      <c r="N3035" s="11">
        <f t="shared" si="303"/>
        <v>1</v>
      </c>
      <c r="O3035" s="3">
        <v>2</v>
      </c>
      <c r="P3035" s="11">
        <f t="shared" si="300"/>
        <v>0</v>
      </c>
      <c r="Q3035" s="12">
        <f t="shared" si="309"/>
        <v>118</v>
      </c>
      <c r="R3035" s="12">
        <f t="shared" si="304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01"/>
        <v>147</v>
      </c>
      <c r="F3036" s="4">
        <f t="shared" si="302"/>
        <v>13</v>
      </c>
      <c r="G3036" s="4">
        <f t="shared" si="306"/>
        <v>5</v>
      </c>
      <c r="H3036" s="4">
        <f t="shared" si="308"/>
        <v>0</v>
      </c>
      <c r="I3036" s="5">
        <f t="shared" si="307"/>
        <v>0</v>
      </c>
      <c r="M3036" s="9">
        <v>4</v>
      </c>
      <c r="N3036" s="11">
        <f t="shared" si="303"/>
        <v>0</v>
      </c>
      <c r="O3036" s="3">
        <v>1</v>
      </c>
      <c r="P3036" s="11">
        <f t="shared" ref="P3036:P3099" si="310">O3036-SUMIFS(O:O,B:B,B3036,A:A,A3036-1)</f>
        <v>0</v>
      </c>
      <c r="Q3036" s="12">
        <f t="shared" si="309"/>
        <v>0</v>
      </c>
      <c r="R3036" s="12">
        <f t="shared" si="304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01"/>
        <v>3079</v>
      </c>
      <c r="F3037" s="4">
        <f t="shared" si="302"/>
        <v>929</v>
      </c>
      <c r="G3037" s="4">
        <f t="shared" si="306"/>
        <v>585</v>
      </c>
      <c r="H3037" s="4">
        <f t="shared" si="308"/>
        <v>234</v>
      </c>
      <c r="I3037" s="5">
        <f t="shared" si="307"/>
        <v>0.66666666666666663</v>
      </c>
      <c r="M3037" s="9">
        <v>6</v>
      </c>
      <c r="N3037" s="11">
        <f t="shared" si="303"/>
        <v>0</v>
      </c>
      <c r="O3037" s="3">
        <v>0</v>
      </c>
      <c r="P3037" s="11">
        <f t="shared" si="310"/>
        <v>0</v>
      </c>
      <c r="Q3037" s="12">
        <f t="shared" si="309"/>
        <v>579</v>
      </c>
      <c r="R3037" s="12">
        <f t="shared" si="304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01"/>
        <v>887</v>
      </c>
      <c r="F3038" s="4">
        <f t="shared" si="302"/>
        <v>24</v>
      </c>
      <c r="G3038" s="4">
        <f t="shared" si="306"/>
        <v>49</v>
      </c>
      <c r="H3038" s="4">
        <f t="shared" si="308"/>
        <v>1</v>
      </c>
      <c r="I3038" s="5">
        <f t="shared" si="307"/>
        <v>2.0833333333333332E-2</v>
      </c>
      <c r="M3038" s="9">
        <v>41</v>
      </c>
      <c r="N3038" s="11">
        <f t="shared" si="303"/>
        <v>0</v>
      </c>
      <c r="O3038" s="3">
        <v>3</v>
      </c>
      <c r="P3038" s="11">
        <f t="shared" si="310"/>
        <v>0</v>
      </c>
      <c r="Q3038" s="12">
        <f t="shared" si="309"/>
        <v>5</v>
      </c>
      <c r="R3038" s="12">
        <f t="shared" si="304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01"/>
        <v>623</v>
      </c>
      <c r="F3039" s="4">
        <f t="shared" si="302"/>
        <v>43</v>
      </c>
      <c r="G3039" s="4">
        <f t="shared" si="306"/>
        <v>40</v>
      </c>
      <c r="H3039" s="4">
        <f t="shared" si="308"/>
        <v>2</v>
      </c>
      <c r="I3039" s="5">
        <f t="shared" si="307"/>
        <v>5.2631578947368418E-2</v>
      </c>
      <c r="M3039" s="9">
        <v>36</v>
      </c>
      <c r="N3039" s="11">
        <f t="shared" si="303"/>
        <v>1</v>
      </c>
      <c r="O3039" s="3">
        <v>1</v>
      </c>
      <c r="P3039" s="11">
        <f t="shared" si="310"/>
        <v>0</v>
      </c>
      <c r="Q3039" s="12">
        <f t="shared" si="309"/>
        <v>3</v>
      </c>
      <c r="R3039" s="12">
        <f t="shared" si="304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01"/>
        <v>244</v>
      </c>
      <c r="F3040" s="4">
        <f t="shared" si="302"/>
        <v>7</v>
      </c>
      <c r="G3040" s="4">
        <f t="shared" si="306"/>
        <v>13</v>
      </c>
      <c r="H3040" s="4">
        <f t="shared" si="308"/>
        <v>0</v>
      </c>
      <c r="I3040" s="5">
        <f t="shared" si="307"/>
        <v>0</v>
      </c>
      <c r="M3040" s="9">
        <v>11</v>
      </c>
      <c r="N3040" s="11">
        <f t="shared" si="303"/>
        <v>0</v>
      </c>
      <c r="O3040" s="3">
        <v>1</v>
      </c>
      <c r="P3040" s="11">
        <f t="shared" si="310"/>
        <v>0</v>
      </c>
      <c r="Q3040" s="12">
        <f t="shared" si="309"/>
        <v>1</v>
      </c>
      <c r="R3040" s="12">
        <f t="shared" si="304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01"/>
        <v>211</v>
      </c>
      <c r="F3041" s="4">
        <f t="shared" si="302"/>
        <v>15</v>
      </c>
      <c r="G3041" s="4">
        <f t="shared" si="306"/>
        <v>10</v>
      </c>
      <c r="H3041" s="4">
        <f t="shared" si="308"/>
        <v>0</v>
      </c>
      <c r="I3041" s="5">
        <f t="shared" si="307"/>
        <v>0</v>
      </c>
      <c r="M3041" s="9">
        <v>5</v>
      </c>
      <c r="N3041" s="11">
        <f t="shared" si="303"/>
        <v>0</v>
      </c>
      <c r="O3041" s="3">
        <v>0</v>
      </c>
      <c r="P3041" s="11">
        <f t="shared" si="310"/>
        <v>0</v>
      </c>
      <c r="Q3041" s="12">
        <f t="shared" si="309"/>
        <v>5</v>
      </c>
      <c r="R3041" s="12">
        <f t="shared" si="304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01"/>
        <v>360</v>
      </c>
      <c r="F3042" s="4">
        <f t="shared" si="302"/>
        <v>20</v>
      </c>
      <c r="G3042" s="4">
        <f t="shared" si="306"/>
        <v>14</v>
      </c>
      <c r="H3042" s="4">
        <f t="shared" si="308"/>
        <v>0</v>
      </c>
      <c r="I3042" s="5">
        <f t="shared" si="307"/>
        <v>0</v>
      </c>
      <c r="M3042" s="9">
        <v>11</v>
      </c>
      <c r="N3042" s="11">
        <f t="shared" si="303"/>
        <v>0</v>
      </c>
      <c r="O3042" s="3">
        <v>1</v>
      </c>
      <c r="P3042" s="11">
        <f t="shared" si="310"/>
        <v>0</v>
      </c>
      <c r="Q3042" s="12">
        <f t="shared" si="309"/>
        <v>2</v>
      </c>
      <c r="R3042" s="12">
        <f t="shared" si="304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01"/>
        <v>322</v>
      </c>
      <c r="F3043" s="4">
        <f t="shared" si="302"/>
        <v>12</v>
      </c>
      <c r="G3043" s="4">
        <f t="shared" si="306"/>
        <v>7</v>
      </c>
      <c r="H3043" s="4">
        <f t="shared" si="308"/>
        <v>1</v>
      </c>
      <c r="I3043" s="5">
        <f t="shared" si="307"/>
        <v>0.16666666666666666</v>
      </c>
      <c r="M3043" s="9">
        <v>3</v>
      </c>
      <c r="N3043" s="11">
        <f t="shared" si="303"/>
        <v>0</v>
      </c>
      <c r="O3043" s="3">
        <v>1</v>
      </c>
      <c r="P3043" s="11">
        <f t="shared" si="310"/>
        <v>0</v>
      </c>
      <c r="Q3043" s="12">
        <f t="shared" si="309"/>
        <v>3</v>
      </c>
      <c r="R3043" s="12">
        <f t="shared" si="304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01"/>
        <v>681</v>
      </c>
      <c r="F3044" s="4">
        <f t="shared" si="302"/>
        <v>17</v>
      </c>
      <c r="G3044" s="4">
        <f t="shared" si="306"/>
        <v>32</v>
      </c>
      <c r="H3044" s="4">
        <f t="shared" si="308"/>
        <v>4</v>
      </c>
      <c r="I3044" s="5">
        <f t="shared" si="307"/>
        <v>0.14285714285714285</v>
      </c>
      <c r="M3044" s="9">
        <v>23</v>
      </c>
      <c r="N3044" s="11">
        <f t="shared" si="303"/>
        <v>3</v>
      </c>
      <c r="O3044" s="3">
        <v>0</v>
      </c>
      <c r="P3044" s="11">
        <f t="shared" si="310"/>
        <v>0</v>
      </c>
      <c r="Q3044" s="12">
        <f t="shared" si="309"/>
        <v>9</v>
      </c>
      <c r="R3044" s="12">
        <f t="shared" si="304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311">SUM(C3045:D3045)</f>
        <v>223</v>
      </c>
      <c r="F3045" s="4">
        <f t="shared" si="302"/>
        <v>22</v>
      </c>
      <c r="G3045" s="4">
        <f t="shared" si="306"/>
        <v>10</v>
      </c>
      <c r="H3045" s="4">
        <f t="shared" si="308"/>
        <v>0</v>
      </c>
      <c r="I3045" s="5">
        <f t="shared" si="307"/>
        <v>0</v>
      </c>
      <c r="M3045" s="9">
        <v>5</v>
      </c>
      <c r="N3045" s="11">
        <f t="shared" si="303"/>
        <v>0</v>
      </c>
      <c r="O3045" s="3">
        <v>0</v>
      </c>
      <c r="P3045" s="11">
        <f t="shared" si="310"/>
        <v>0</v>
      </c>
      <c r="Q3045" s="12">
        <f t="shared" si="309"/>
        <v>5</v>
      </c>
      <c r="R3045" s="12">
        <f t="shared" si="304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11"/>
        <v>167</v>
      </c>
      <c r="F3046" s="4">
        <f t="shared" ref="F3046:F3109" si="312">E3046-SUMIFS(E:E,A:A,A3046-1,B:B,B3046)</f>
        <v>0</v>
      </c>
      <c r="G3046" s="4">
        <f t="shared" si="306"/>
        <v>5</v>
      </c>
      <c r="H3046" s="4">
        <f t="shared" si="308"/>
        <v>0</v>
      </c>
      <c r="I3046" s="5">
        <f t="shared" si="307"/>
        <v>0</v>
      </c>
      <c r="M3046" s="9">
        <v>4</v>
      </c>
      <c r="N3046" s="11">
        <f t="shared" ref="N3046:N3109" si="313">M3046-SUMIFS(M:M,B:B,B3046,A:A,A3046-1)</f>
        <v>0</v>
      </c>
      <c r="O3046" s="3">
        <v>0</v>
      </c>
      <c r="P3046" s="11">
        <f t="shared" si="310"/>
        <v>0</v>
      </c>
      <c r="Q3046" s="12">
        <f t="shared" si="309"/>
        <v>1</v>
      </c>
      <c r="R3046" s="12">
        <f t="shared" ref="R3046:R3109" si="314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11"/>
        <v>200</v>
      </c>
      <c r="F3047" s="4">
        <f t="shared" si="312"/>
        <v>9</v>
      </c>
      <c r="G3047" s="4">
        <f t="shared" si="306"/>
        <v>5</v>
      </c>
      <c r="H3047" s="4">
        <f t="shared" si="308"/>
        <v>0</v>
      </c>
      <c r="I3047" s="5">
        <f t="shared" si="307"/>
        <v>0</v>
      </c>
      <c r="M3047" s="9">
        <v>3</v>
      </c>
      <c r="N3047" s="11">
        <f t="shared" si="313"/>
        <v>0</v>
      </c>
      <c r="O3047" s="3">
        <v>0</v>
      </c>
      <c r="P3047" s="11">
        <f t="shared" si="310"/>
        <v>0</v>
      </c>
      <c r="Q3047" s="12">
        <f t="shared" si="309"/>
        <v>2</v>
      </c>
      <c r="R3047" s="12">
        <f t="shared" si="314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11"/>
        <v>246</v>
      </c>
      <c r="F3048" s="4">
        <f t="shared" si="312"/>
        <v>26</v>
      </c>
      <c r="G3048" s="4">
        <f t="shared" si="306"/>
        <v>14</v>
      </c>
      <c r="H3048" s="4">
        <f t="shared" si="308"/>
        <v>0</v>
      </c>
      <c r="I3048" s="5">
        <f t="shared" si="307"/>
        <v>0</v>
      </c>
      <c r="M3048" s="9">
        <v>12</v>
      </c>
      <c r="N3048" s="11">
        <f t="shared" si="313"/>
        <v>0</v>
      </c>
      <c r="O3048" s="3">
        <v>0</v>
      </c>
      <c r="P3048" s="11">
        <f t="shared" si="310"/>
        <v>0</v>
      </c>
      <c r="Q3048" s="12">
        <f t="shared" si="309"/>
        <v>2</v>
      </c>
      <c r="R3048" s="12">
        <f t="shared" si="314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11"/>
        <v>830</v>
      </c>
      <c r="F3049" s="4">
        <f t="shared" si="312"/>
        <v>37</v>
      </c>
      <c r="G3049" s="4">
        <f t="shared" si="306"/>
        <v>27</v>
      </c>
      <c r="H3049" s="4">
        <f t="shared" si="308"/>
        <v>2</v>
      </c>
      <c r="I3049" s="5">
        <f t="shared" si="307"/>
        <v>0.08</v>
      </c>
      <c r="M3049" s="9">
        <v>9</v>
      </c>
      <c r="N3049" s="11">
        <f t="shared" si="313"/>
        <v>0</v>
      </c>
      <c r="O3049" s="3">
        <v>0</v>
      </c>
      <c r="P3049" s="11">
        <f t="shared" si="310"/>
        <v>0</v>
      </c>
      <c r="Q3049" s="12">
        <f t="shared" si="309"/>
        <v>18</v>
      </c>
      <c r="R3049" s="12">
        <f t="shared" si="314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11"/>
        <v>206</v>
      </c>
      <c r="F3050" s="4">
        <f t="shared" si="312"/>
        <v>10</v>
      </c>
      <c r="G3050" s="4">
        <f t="shared" si="306"/>
        <v>6</v>
      </c>
      <c r="H3050" s="4">
        <f t="shared" si="308"/>
        <v>0</v>
      </c>
      <c r="I3050" s="5">
        <f t="shared" si="307"/>
        <v>0</v>
      </c>
      <c r="M3050" s="9">
        <v>1</v>
      </c>
      <c r="N3050" s="11">
        <f t="shared" si="313"/>
        <v>0</v>
      </c>
      <c r="O3050" s="3">
        <v>0</v>
      </c>
      <c r="P3050" s="11">
        <f t="shared" si="310"/>
        <v>0</v>
      </c>
      <c r="Q3050" s="12">
        <f t="shared" si="309"/>
        <v>5</v>
      </c>
      <c r="R3050" s="12">
        <f t="shared" si="314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11"/>
        <v>1245</v>
      </c>
      <c r="F3051" s="4">
        <f t="shared" si="312"/>
        <v>135</v>
      </c>
      <c r="G3051" s="4">
        <f t="shared" si="306"/>
        <v>67</v>
      </c>
      <c r="H3051" s="4">
        <f t="shared" si="308"/>
        <v>6</v>
      </c>
      <c r="I3051" s="5">
        <f t="shared" si="307"/>
        <v>9.8360655737704916E-2</v>
      </c>
      <c r="M3051" s="9">
        <v>36</v>
      </c>
      <c r="N3051" s="11">
        <f t="shared" si="313"/>
        <v>4</v>
      </c>
      <c r="O3051" s="3">
        <v>0</v>
      </c>
      <c r="P3051" s="11">
        <f t="shared" si="310"/>
        <v>0</v>
      </c>
      <c r="Q3051" s="12">
        <f t="shared" si="309"/>
        <v>31</v>
      </c>
      <c r="R3051" s="12">
        <f t="shared" si="314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11"/>
        <v>13434</v>
      </c>
      <c r="F3052" s="4">
        <f t="shared" si="312"/>
        <v>332</v>
      </c>
      <c r="G3052" s="4">
        <f t="shared" si="306"/>
        <v>2011</v>
      </c>
      <c r="H3052" s="4">
        <f t="shared" si="308"/>
        <v>93</v>
      </c>
      <c r="I3052" s="5">
        <f t="shared" si="307"/>
        <v>4.8488008342022944E-2</v>
      </c>
      <c r="M3052" s="9">
        <v>1015</v>
      </c>
      <c r="N3052" s="11">
        <f t="shared" si="313"/>
        <v>73</v>
      </c>
      <c r="O3052" s="3">
        <v>21</v>
      </c>
      <c r="P3052" s="11">
        <f t="shared" si="310"/>
        <v>0</v>
      </c>
      <c r="Q3052" s="12">
        <f t="shared" si="309"/>
        <v>975</v>
      </c>
      <c r="R3052" s="12">
        <f t="shared" si="314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11"/>
        <v>125</v>
      </c>
      <c r="F3053" s="4">
        <f t="shared" si="312"/>
        <v>14</v>
      </c>
      <c r="G3053" s="4">
        <f t="shared" si="306"/>
        <v>4</v>
      </c>
      <c r="H3053" s="4">
        <f t="shared" si="308"/>
        <v>0</v>
      </c>
      <c r="I3053" s="5">
        <f t="shared" si="307"/>
        <v>0</v>
      </c>
      <c r="M3053" s="9">
        <v>2</v>
      </c>
      <c r="N3053" s="11">
        <f t="shared" si="313"/>
        <v>0</v>
      </c>
      <c r="O3053" s="3">
        <v>0</v>
      </c>
      <c r="P3053" s="11">
        <f t="shared" si="310"/>
        <v>0</v>
      </c>
      <c r="Q3053" s="12">
        <f t="shared" si="309"/>
        <v>2</v>
      </c>
      <c r="R3053" s="12">
        <f t="shared" si="314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11"/>
        <v>421</v>
      </c>
      <c r="F3054" s="4">
        <f t="shared" si="312"/>
        <v>62</v>
      </c>
      <c r="G3054" s="4">
        <f t="shared" si="306"/>
        <v>12</v>
      </c>
      <c r="H3054" s="4">
        <f t="shared" si="308"/>
        <v>2</v>
      </c>
      <c r="I3054" s="5">
        <f t="shared" si="307"/>
        <v>0.2</v>
      </c>
      <c r="M3054" s="9">
        <v>7</v>
      </c>
      <c r="N3054" s="11">
        <f t="shared" si="313"/>
        <v>0</v>
      </c>
      <c r="O3054" s="3">
        <v>0</v>
      </c>
      <c r="P3054" s="11">
        <f t="shared" si="310"/>
        <v>0</v>
      </c>
      <c r="Q3054" s="12">
        <f t="shared" si="309"/>
        <v>5</v>
      </c>
      <c r="R3054" s="12">
        <f t="shared" si="314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11"/>
        <v>734</v>
      </c>
      <c r="F3055" s="4">
        <f t="shared" si="312"/>
        <v>105</v>
      </c>
      <c r="G3055" s="4">
        <f t="shared" si="306"/>
        <v>63</v>
      </c>
      <c r="H3055" s="4">
        <f t="shared" si="308"/>
        <v>7</v>
      </c>
      <c r="I3055" s="5">
        <f t="shared" si="307"/>
        <v>0.125</v>
      </c>
      <c r="M3055" s="9">
        <v>34</v>
      </c>
      <c r="N3055" s="11">
        <f t="shared" si="313"/>
        <v>3</v>
      </c>
      <c r="O3055" s="3">
        <v>0</v>
      </c>
      <c r="P3055" s="11">
        <f t="shared" si="310"/>
        <v>0</v>
      </c>
      <c r="Q3055" s="12">
        <f t="shared" si="309"/>
        <v>29</v>
      </c>
      <c r="R3055" s="12">
        <f t="shared" si="314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11"/>
        <v>511</v>
      </c>
      <c r="F3056" s="4">
        <f t="shared" si="312"/>
        <v>44</v>
      </c>
      <c r="G3056" s="4">
        <f t="shared" si="306"/>
        <v>30</v>
      </c>
      <c r="H3056" s="4">
        <f t="shared" si="308"/>
        <v>1</v>
      </c>
      <c r="I3056" s="5">
        <f t="shared" si="307"/>
        <v>3.4482758620689655E-2</v>
      </c>
      <c r="M3056" s="9">
        <v>13</v>
      </c>
      <c r="N3056" s="11">
        <f t="shared" si="313"/>
        <v>0</v>
      </c>
      <c r="O3056" s="3">
        <v>0</v>
      </c>
      <c r="P3056" s="11">
        <f t="shared" si="310"/>
        <v>0</v>
      </c>
      <c r="Q3056" s="12">
        <f t="shared" si="309"/>
        <v>17</v>
      </c>
      <c r="R3056" s="12">
        <f t="shared" si="314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11"/>
        <v>836</v>
      </c>
      <c r="F3057" s="4">
        <f t="shared" si="312"/>
        <v>20</v>
      </c>
      <c r="G3057" s="4">
        <f t="shared" si="306"/>
        <v>48</v>
      </c>
      <c r="H3057" s="4">
        <f t="shared" si="308"/>
        <v>0</v>
      </c>
      <c r="I3057" s="5">
        <f t="shared" si="307"/>
        <v>0</v>
      </c>
      <c r="M3057" s="9">
        <v>28</v>
      </c>
      <c r="N3057" s="11">
        <f t="shared" si="313"/>
        <v>0</v>
      </c>
      <c r="O3057" s="3">
        <v>1</v>
      </c>
      <c r="P3057" s="11">
        <f t="shared" si="310"/>
        <v>0</v>
      </c>
      <c r="Q3057" s="12">
        <f t="shared" si="309"/>
        <v>19</v>
      </c>
      <c r="R3057" s="12">
        <f t="shared" si="314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11"/>
        <v>195</v>
      </c>
      <c r="F3058" s="4">
        <f t="shared" si="312"/>
        <v>17</v>
      </c>
      <c r="G3058" s="4">
        <f t="shared" si="306"/>
        <v>4</v>
      </c>
      <c r="H3058" s="4">
        <f t="shared" si="308"/>
        <v>0</v>
      </c>
      <c r="I3058" s="5">
        <f t="shared" si="307"/>
        <v>0</v>
      </c>
      <c r="M3058" s="9">
        <v>1</v>
      </c>
      <c r="N3058" s="11">
        <f t="shared" si="313"/>
        <v>0</v>
      </c>
      <c r="O3058" s="3">
        <v>0</v>
      </c>
      <c r="P3058" s="11">
        <f t="shared" si="310"/>
        <v>0</v>
      </c>
      <c r="Q3058" s="12">
        <f t="shared" si="309"/>
        <v>3</v>
      </c>
      <c r="R3058" s="12">
        <f t="shared" si="314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11"/>
        <v>680</v>
      </c>
      <c r="F3059" s="4">
        <f t="shared" si="312"/>
        <v>86</v>
      </c>
      <c r="G3059" s="4">
        <f t="shared" si="306"/>
        <v>29</v>
      </c>
      <c r="H3059" s="4">
        <f t="shared" si="308"/>
        <v>1</v>
      </c>
      <c r="I3059" s="5">
        <f t="shared" si="307"/>
        <v>3.5714285714285712E-2</v>
      </c>
      <c r="M3059" s="9">
        <v>24</v>
      </c>
      <c r="N3059" s="11">
        <f t="shared" si="313"/>
        <v>0</v>
      </c>
      <c r="O3059" s="3">
        <v>1</v>
      </c>
      <c r="P3059" s="11">
        <f t="shared" si="310"/>
        <v>0</v>
      </c>
      <c r="Q3059" s="12">
        <f t="shared" si="309"/>
        <v>4</v>
      </c>
      <c r="R3059" s="12">
        <f t="shared" si="314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11"/>
        <v>728</v>
      </c>
      <c r="F3060" s="4">
        <f t="shared" si="312"/>
        <v>57</v>
      </c>
      <c r="G3060" s="4">
        <f t="shared" si="306"/>
        <v>34</v>
      </c>
      <c r="H3060" s="4">
        <f t="shared" si="308"/>
        <v>2</v>
      </c>
      <c r="I3060" s="5">
        <f t="shared" si="307"/>
        <v>6.25E-2</v>
      </c>
      <c r="M3060" s="9">
        <v>17</v>
      </c>
      <c r="N3060" s="11">
        <f t="shared" si="313"/>
        <v>1</v>
      </c>
      <c r="O3060" s="3">
        <v>1</v>
      </c>
      <c r="P3060" s="11">
        <f t="shared" si="310"/>
        <v>0</v>
      </c>
      <c r="Q3060" s="12">
        <f t="shared" si="309"/>
        <v>16</v>
      </c>
      <c r="R3060" s="12">
        <f t="shared" si="314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11"/>
        <v>307</v>
      </c>
      <c r="F3061" s="4">
        <f t="shared" si="312"/>
        <v>30</v>
      </c>
      <c r="G3061" s="4">
        <f t="shared" si="306"/>
        <v>5</v>
      </c>
      <c r="H3061" s="4">
        <f t="shared" si="308"/>
        <v>-1</v>
      </c>
      <c r="I3061" s="5">
        <f t="shared" si="307"/>
        <v>-0.16666666666666666</v>
      </c>
      <c r="M3061" s="9">
        <v>3</v>
      </c>
      <c r="N3061" s="11">
        <f t="shared" si="313"/>
        <v>0</v>
      </c>
      <c r="O3061" s="3">
        <v>0</v>
      </c>
      <c r="P3061" s="11">
        <f t="shared" si="310"/>
        <v>0</v>
      </c>
      <c r="Q3061" s="12">
        <f t="shared" si="309"/>
        <v>2</v>
      </c>
      <c r="R3061" s="12">
        <f t="shared" si="314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11"/>
        <v>239</v>
      </c>
      <c r="F3062" s="4">
        <f t="shared" si="312"/>
        <v>13</v>
      </c>
      <c r="G3062" s="4">
        <f t="shared" si="306"/>
        <v>4</v>
      </c>
      <c r="H3062" s="4">
        <f t="shared" si="308"/>
        <v>0</v>
      </c>
      <c r="I3062" s="5">
        <f t="shared" si="307"/>
        <v>0</v>
      </c>
      <c r="M3062" s="9">
        <v>4</v>
      </c>
      <c r="N3062" s="11">
        <f t="shared" si="313"/>
        <v>0</v>
      </c>
      <c r="O3062" s="3">
        <v>0</v>
      </c>
      <c r="P3062" s="11">
        <f t="shared" si="310"/>
        <v>0</v>
      </c>
      <c r="Q3062" s="12">
        <f t="shared" si="309"/>
        <v>0</v>
      </c>
      <c r="R3062" s="12">
        <f t="shared" si="314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11"/>
        <v>532</v>
      </c>
      <c r="F3063" s="4">
        <f t="shared" si="312"/>
        <v>71</v>
      </c>
      <c r="G3063" s="4">
        <f t="shared" si="306"/>
        <v>41</v>
      </c>
      <c r="H3063" s="4">
        <f t="shared" si="308"/>
        <v>3</v>
      </c>
      <c r="I3063" s="5">
        <f t="shared" si="307"/>
        <v>7.8947368421052627E-2</v>
      </c>
      <c r="M3063" s="9">
        <v>25</v>
      </c>
      <c r="N3063" s="11">
        <f t="shared" si="313"/>
        <v>0</v>
      </c>
      <c r="O3063" s="3">
        <v>2</v>
      </c>
      <c r="P3063" s="11">
        <f t="shared" si="310"/>
        <v>0</v>
      </c>
      <c r="Q3063" s="12">
        <f t="shared" si="309"/>
        <v>14</v>
      </c>
      <c r="R3063" s="12">
        <f t="shared" si="314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11"/>
        <v>289</v>
      </c>
      <c r="F3064" s="4">
        <f t="shared" si="312"/>
        <v>16</v>
      </c>
      <c r="G3064" s="4">
        <f t="shared" si="306"/>
        <v>28</v>
      </c>
      <c r="H3064" s="4">
        <f t="shared" si="308"/>
        <v>1</v>
      </c>
      <c r="I3064" s="5">
        <f t="shared" si="307"/>
        <v>3.7037037037037035E-2</v>
      </c>
      <c r="M3064" s="9">
        <v>20</v>
      </c>
      <c r="N3064" s="11">
        <f t="shared" si="313"/>
        <v>0</v>
      </c>
      <c r="O3064" s="3">
        <v>1</v>
      </c>
      <c r="P3064" s="11">
        <f t="shared" si="310"/>
        <v>0</v>
      </c>
      <c r="Q3064" s="12">
        <f t="shared" si="309"/>
        <v>7</v>
      </c>
      <c r="R3064" s="12">
        <f t="shared" si="314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11"/>
        <v>411</v>
      </c>
      <c r="F3065" s="4">
        <f t="shared" si="312"/>
        <v>8</v>
      </c>
      <c r="G3065" s="4">
        <f t="shared" si="306"/>
        <v>14</v>
      </c>
      <c r="H3065" s="4">
        <f t="shared" si="308"/>
        <v>0</v>
      </c>
      <c r="I3065" s="5">
        <f t="shared" si="307"/>
        <v>0</v>
      </c>
      <c r="M3065" s="9">
        <v>5</v>
      </c>
      <c r="N3065" s="11">
        <f t="shared" si="313"/>
        <v>0</v>
      </c>
      <c r="O3065" s="3">
        <v>2</v>
      </c>
      <c r="P3065" s="11">
        <f t="shared" si="310"/>
        <v>0</v>
      </c>
      <c r="Q3065" s="12">
        <f t="shared" si="309"/>
        <v>7</v>
      </c>
      <c r="R3065" s="12">
        <f t="shared" si="314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11"/>
        <v>1875</v>
      </c>
      <c r="F3066" s="4">
        <f t="shared" si="312"/>
        <v>45</v>
      </c>
      <c r="G3066" s="4">
        <f t="shared" ref="G3066:G3129" si="315">C3066</f>
        <v>133</v>
      </c>
      <c r="H3066" s="4">
        <f t="shared" si="308"/>
        <v>4</v>
      </c>
      <c r="I3066" s="5">
        <f t="shared" si="307"/>
        <v>3.1007751937984496E-2</v>
      </c>
      <c r="M3066" s="9">
        <v>80</v>
      </c>
      <c r="N3066" s="11">
        <f t="shared" si="313"/>
        <v>4</v>
      </c>
      <c r="O3066" s="3">
        <v>13</v>
      </c>
      <c r="P3066" s="11">
        <f t="shared" si="310"/>
        <v>0</v>
      </c>
      <c r="Q3066" s="12">
        <f t="shared" si="309"/>
        <v>40</v>
      </c>
      <c r="R3066" s="12">
        <f t="shared" si="314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11"/>
        <v>25</v>
      </c>
      <c r="F3067" s="4">
        <f t="shared" si="312"/>
        <v>0</v>
      </c>
      <c r="G3067" s="4">
        <f t="shared" si="315"/>
        <v>0</v>
      </c>
      <c r="H3067" s="4">
        <f t="shared" si="308"/>
        <v>0</v>
      </c>
      <c r="I3067" s="5">
        <f t="shared" si="307"/>
        <v>0</v>
      </c>
      <c r="M3067" s="9">
        <v>0</v>
      </c>
      <c r="N3067" s="11">
        <f t="shared" si="313"/>
        <v>0</v>
      </c>
      <c r="O3067" s="3">
        <v>0</v>
      </c>
      <c r="P3067" s="11">
        <f t="shared" si="310"/>
        <v>0</v>
      </c>
      <c r="Q3067" s="12">
        <f t="shared" si="309"/>
        <v>0</v>
      </c>
      <c r="R3067" s="12">
        <f t="shared" si="314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11"/>
        <v>268</v>
      </c>
      <c r="F3068" s="4">
        <f t="shared" si="312"/>
        <v>26</v>
      </c>
      <c r="G3068" s="4">
        <f t="shared" si="315"/>
        <v>9</v>
      </c>
      <c r="H3068" s="4">
        <f t="shared" si="308"/>
        <v>1</v>
      </c>
      <c r="I3068" s="5">
        <f t="shared" si="307"/>
        <v>0.125</v>
      </c>
      <c r="M3068" s="9">
        <v>6</v>
      </c>
      <c r="N3068" s="11">
        <f t="shared" si="313"/>
        <v>0</v>
      </c>
      <c r="O3068" s="3">
        <v>0</v>
      </c>
      <c r="P3068" s="11">
        <f t="shared" si="310"/>
        <v>0</v>
      </c>
      <c r="Q3068" s="12">
        <f t="shared" si="309"/>
        <v>3</v>
      </c>
      <c r="R3068" s="12">
        <f t="shared" si="314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11"/>
        <v>706</v>
      </c>
      <c r="F3069" s="4">
        <f t="shared" si="312"/>
        <v>59</v>
      </c>
      <c r="G3069" s="4">
        <f t="shared" si="315"/>
        <v>4</v>
      </c>
      <c r="H3069" s="4">
        <f t="shared" si="308"/>
        <v>0</v>
      </c>
      <c r="I3069" s="5">
        <f t="shared" si="307"/>
        <v>0</v>
      </c>
      <c r="M3069" s="9">
        <v>3</v>
      </c>
      <c r="N3069" s="11">
        <f t="shared" si="313"/>
        <v>0</v>
      </c>
      <c r="O3069" s="3">
        <v>0</v>
      </c>
      <c r="P3069" s="11">
        <f t="shared" si="310"/>
        <v>0</v>
      </c>
      <c r="Q3069" s="12">
        <f t="shared" si="309"/>
        <v>1</v>
      </c>
      <c r="R3069" s="12">
        <f t="shared" si="314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11"/>
        <v>627</v>
      </c>
      <c r="F3070" s="4">
        <f t="shared" si="312"/>
        <v>32</v>
      </c>
      <c r="G3070" s="4">
        <f t="shared" si="315"/>
        <v>28</v>
      </c>
      <c r="H3070" s="4">
        <f t="shared" si="308"/>
        <v>0</v>
      </c>
      <c r="I3070" s="5">
        <f t="shared" si="307"/>
        <v>0</v>
      </c>
      <c r="M3070" s="9">
        <v>25</v>
      </c>
      <c r="N3070" s="11">
        <f t="shared" si="313"/>
        <v>0</v>
      </c>
      <c r="O3070" s="3">
        <v>2</v>
      </c>
      <c r="P3070" s="11">
        <f t="shared" si="310"/>
        <v>0</v>
      </c>
      <c r="Q3070" s="12">
        <f t="shared" si="309"/>
        <v>1</v>
      </c>
      <c r="R3070" s="12">
        <f t="shared" si="314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11"/>
        <v>243</v>
      </c>
      <c r="F3071" s="4">
        <f t="shared" si="312"/>
        <v>21</v>
      </c>
      <c r="G3071" s="4">
        <f t="shared" si="315"/>
        <v>15</v>
      </c>
      <c r="H3071" s="4">
        <f t="shared" si="308"/>
        <v>1</v>
      </c>
      <c r="I3071" s="5">
        <f t="shared" si="307"/>
        <v>7.1428571428571425E-2</v>
      </c>
      <c r="M3071" s="9">
        <v>5</v>
      </c>
      <c r="N3071" s="11">
        <f t="shared" si="313"/>
        <v>0</v>
      </c>
      <c r="O3071" s="3">
        <v>1</v>
      </c>
      <c r="P3071" s="11">
        <f t="shared" si="310"/>
        <v>0</v>
      </c>
      <c r="Q3071" s="12">
        <f t="shared" si="309"/>
        <v>9</v>
      </c>
      <c r="R3071" s="12">
        <f t="shared" si="314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11"/>
        <v>302</v>
      </c>
      <c r="F3072" s="4">
        <f t="shared" si="312"/>
        <v>16</v>
      </c>
      <c r="G3072" s="4">
        <f t="shared" si="315"/>
        <v>5</v>
      </c>
      <c r="H3072" s="4">
        <f t="shared" si="308"/>
        <v>0</v>
      </c>
      <c r="I3072" s="5">
        <f t="shared" si="307"/>
        <v>0</v>
      </c>
      <c r="M3072" s="9">
        <v>3</v>
      </c>
      <c r="N3072" s="11">
        <f t="shared" si="313"/>
        <v>0</v>
      </c>
      <c r="O3072" s="3">
        <v>0</v>
      </c>
      <c r="P3072" s="11">
        <f t="shared" si="310"/>
        <v>0</v>
      </c>
      <c r="Q3072" s="12">
        <f t="shared" si="309"/>
        <v>2</v>
      </c>
      <c r="R3072" s="12">
        <f t="shared" si="314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11"/>
        <v>381</v>
      </c>
      <c r="F3073" s="4">
        <f t="shared" si="312"/>
        <v>54</v>
      </c>
      <c r="G3073" s="4">
        <f t="shared" si="315"/>
        <v>11</v>
      </c>
      <c r="H3073" s="4">
        <f t="shared" si="308"/>
        <v>0</v>
      </c>
      <c r="I3073" s="5">
        <f t="shared" si="307"/>
        <v>0</v>
      </c>
      <c r="M3073" s="9">
        <v>6</v>
      </c>
      <c r="N3073" s="11">
        <f t="shared" si="313"/>
        <v>0</v>
      </c>
      <c r="O3073" s="3">
        <v>0</v>
      </c>
      <c r="P3073" s="11">
        <f t="shared" si="310"/>
        <v>0</v>
      </c>
      <c r="Q3073" s="12">
        <f t="shared" si="309"/>
        <v>5</v>
      </c>
      <c r="R3073" s="12">
        <f t="shared" si="314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11"/>
        <v>222</v>
      </c>
      <c r="F3074" s="4">
        <f t="shared" si="312"/>
        <v>22</v>
      </c>
      <c r="G3074" s="4">
        <f t="shared" si="315"/>
        <v>20</v>
      </c>
      <c r="H3074" s="4">
        <f t="shared" si="308"/>
        <v>4</v>
      </c>
      <c r="I3074" s="5">
        <f t="shared" si="307"/>
        <v>0.25</v>
      </c>
      <c r="M3074" s="9">
        <v>2</v>
      </c>
      <c r="N3074" s="11">
        <f t="shared" si="313"/>
        <v>0</v>
      </c>
      <c r="O3074" s="3">
        <v>0</v>
      </c>
      <c r="P3074" s="11">
        <f t="shared" si="310"/>
        <v>0</v>
      </c>
      <c r="Q3074" s="12">
        <f t="shared" si="309"/>
        <v>18</v>
      </c>
      <c r="R3074" s="12">
        <f t="shared" si="314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11"/>
        <v>142</v>
      </c>
      <c r="F3075" s="4">
        <f t="shared" si="312"/>
        <v>2</v>
      </c>
      <c r="G3075" s="4">
        <f t="shared" si="315"/>
        <v>4</v>
      </c>
      <c r="H3075" s="4">
        <f t="shared" si="308"/>
        <v>0</v>
      </c>
      <c r="I3075" s="5">
        <f t="shared" ref="I3075:I3138" si="316">IFERROR((G3075-SUMIFS(G:G,A:A,A3075-1,B:B,B3075))/SUMIFS(G:G,A:A,A3075-1,B:B,B3075),0)</f>
        <v>0</v>
      </c>
      <c r="M3075" s="9">
        <v>4</v>
      </c>
      <c r="N3075" s="11">
        <f t="shared" si="313"/>
        <v>0</v>
      </c>
      <c r="O3075" s="3">
        <v>0</v>
      </c>
      <c r="P3075" s="11">
        <f t="shared" si="310"/>
        <v>0</v>
      </c>
      <c r="Q3075" s="12">
        <f t="shared" si="309"/>
        <v>0</v>
      </c>
      <c r="R3075" s="12">
        <f t="shared" si="314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11"/>
        <v>207</v>
      </c>
      <c r="F3076" s="4">
        <f t="shared" si="312"/>
        <v>22</v>
      </c>
      <c r="G3076" s="4">
        <f t="shared" si="315"/>
        <v>7</v>
      </c>
      <c r="H3076" s="4">
        <f t="shared" si="308"/>
        <v>0</v>
      </c>
      <c r="I3076" s="5">
        <f t="shared" si="316"/>
        <v>0</v>
      </c>
      <c r="M3076" s="9">
        <v>4</v>
      </c>
      <c r="N3076" s="11">
        <f t="shared" si="313"/>
        <v>0</v>
      </c>
      <c r="O3076" s="3">
        <v>0</v>
      </c>
      <c r="P3076" s="11">
        <f t="shared" si="310"/>
        <v>0</v>
      </c>
      <c r="Q3076" s="12">
        <f t="shared" si="309"/>
        <v>3</v>
      </c>
      <c r="R3076" s="12">
        <f t="shared" si="314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11"/>
        <v>197</v>
      </c>
      <c r="F3077" s="4">
        <f t="shared" si="312"/>
        <v>13</v>
      </c>
      <c r="G3077" s="4">
        <f t="shared" si="315"/>
        <v>7</v>
      </c>
      <c r="H3077" s="4">
        <f t="shared" ref="H3077:H3140" si="317">G3077-SUMIFS(G:G,A:A,A3077-1,B:B,B3077)</f>
        <v>1</v>
      </c>
      <c r="I3077" s="5">
        <f t="shared" si="316"/>
        <v>0.16666666666666666</v>
      </c>
      <c r="M3077" s="9">
        <v>6</v>
      </c>
      <c r="N3077" s="11">
        <f t="shared" si="313"/>
        <v>0</v>
      </c>
      <c r="O3077" s="3">
        <v>0</v>
      </c>
      <c r="P3077" s="11">
        <f t="shared" si="310"/>
        <v>0</v>
      </c>
      <c r="Q3077" s="12">
        <f t="shared" si="309"/>
        <v>1</v>
      </c>
      <c r="R3077" s="12">
        <f t="shared" si="314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11"/>
        <v>445</v>
      </c>
      <c r="F3078" s="4">
        <f t="shared" si="312"/>
        <v>10</v>
      </c>
      <c r="G3078" s="4">
        <f t="shared" si="315"/>
        <v>17</v>
      </c>
      <c r="H3078" s="4">
        <f t="shared" si="317"/>
        <v>1</v>
      </c>
      <c r="I3078" s="5">
        <f t="shared" si="316"/>
        <v>6.25E-2</v>
      </c>
      <c r="M3078" s="9">
        <v>13</v>
      </c>
      <c r="N3078" s="11">
        <f t="shared" si="313"/>
        <v>0</v>
      </c>
      <c r="O3078" s="3">
        <v>0</v>
      </c>
      <c r="P3078" s="11">
        <f t="shared" si="310"/>
        <v>0</v>
      </c>
      <c r="Q3078" s="12">
        <f t="shared" si="309"/>
        <v>4</v>
      </c>
      <c r="R3078" s="12">
        <f t="shared" si="314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11"/>
        <v>51</v>
      </c>
      <c r="F3079" s="4">
        <f t="shared" si="312"/>
        <v>3</v>
      </c>
      <c r="G3079" s="4">
        <f t="shared" si="315"/>
        <v>2</v>
      </c>
      <c r="H3079" s="4">
        <f t="shared" si="317"/>
        <v>0</v>
      </c>
      <c r="I3079" s="5">
        <f t="shared" si="316"/>
        <v>0</v>
      </c>
      <c r="M3079" s="9">
        <v>2</v>
      </c>
      <c r="N3079" s="11">
        <f t="shared" si="313"/>
        <v>0</v>
      </c>
      <c r="O3079" s="3">
        <v>0</v>
      </c>
      <c r="P3079" s="11">
        <f t="shared" si="310"/>
        <v>0</v>
      </c>
      <c r="Q3079" s="12">
        <f t="shared" si="309"/>
        <v>0</v>
      </c>
      <c r="R3079" s="12">
        <f t="shared" si="314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11"/>
        <v>4561</v>
      </c>
      <c r="F3080" s="4">
        <f t="shared" si="312"/>
        <v>332</v>
      </c>
      <c r="G3080" s="4">
        <f t="shared" si="315"/>
        <v>204</v>
      </c>
      <c r="H3080" s="4">
        <f t="shared" si="317"/>
        <v>1</v>
      </c>
      <c r="I3080" s="5">
        <f t="shared" si="316"/>
        <v>4.9261083743842365E-3</v>
      </c>
      <c r="M3080" s="9">
        <v>180</v>
      </c>
      <c r="N3080" s="11">
        <f t="shared" si="313"/>
        <v>7</v>
      </c>
      <c r="O3080" s="3">
        <v>4</v>
      </c>
      <c r="P3080" s="11">
        <f t="shared" si="310"/>
        <v>0</v>
      </c>
      <c r="Q3080" s="12">
        <f t="shared" si="309"/>
        <v>20</v>
      </c>
      <c r="R3080" s="12">
        <f t="shared" si="314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11"/>
        <v>1054</v>
      </c>
      <c r="F3081" s="4">
        <f t="shared" si="312"/>
        <v>33</v>
      </c>
      <c r="G3081" s="4">
        <f t="shared" si="315"/>
        <v>46</v>
      </c>
      <c r="H3081" s="4">
        <f t="shared" si="317"/>
        <v>26</v>
      </c>
      <c r="I3081" s="5">
        <f t="shared" si="316"/>
        <v>1.3</v>
      </c>
      <c r="M3081" s="9">
        <v>0</v>
      </c>
      <c r="N3081" s="11">
        <f t="shared" si="313"/>
        <v>0</v>
      </c>
      <c r="O3081" s="3">
        <v>0</v>
      </c>
      <c r="P3081" s="11">
        <f t="shared" si="310"/>
        <v>0</v>
      </c>
      <c r="Q3081" s="12">
        <f t="shared" si="309"/>
        <v>46</v>
      </c>
      <c r="R3081" s="12">
        <f t="shared" si="314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11"/>
        <v>251</v>
      </c>
      <c r="F3082" s="4">
        <f t="shared" si="312"/>
        <v>16</v>
      </c>
      <c r="G3082" s="4">
        <f t="shared" si="315"/>
        <v>17</v>
      </c>
      <c r="H3082" s="4">
        <f t="shared" si="317"/>
        <v>1</v>
      </c>
      <c r="I3082" s="5">
        <f t="shared" si="316"/>
        <v>6.25E-2</v>
      </c>
      <c r="M3082" s="9">
        <v>2</v>
      </c>
      <c r="N3082" s="11">
        <f t="shared" si="313"/>
        <v>0</v>
      </c>
      <c r="O3082" s="3">
        <v>0</v>
      </c>
      <c r="P3082" s="11">
        <f t="shared" si="310"/>
        <v>0</v>
      </c>
      <c r="Q3082" s="12">
        <f t="shared" si="309"/>
        <v>15</v>
      </c>
      <c r="R3082" s="12">
        <f t="shared" si="314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11"/>
        <v>518</v>
      </c>
      <c r="F3083" s="4">
        <f t="shared" si="312"/>
        <v>55</v>
      </c>
      <c r="G3083" s="4">
        <f t="shared" si="315"/>
        <v>16</v>
      </c>
      <c r="H3083" s="4">
        <f t="shared" si="317"/>
        <v>0</v>
      </c>
      <c r="I3083" s="5">
        <f t="shared" si="316"/>
        <v>0</v>
      </c>
      <c r="M3083" s="9">
        <v>13</v>
      </c>
      <c r="N3083" s="11">
        <f t="shared" si="313"/>
        <v>0</v>
      </c>
      <c r="O3083" s="3">
        <v>0</v>
      </c>
      <c r="P3083" s="11">
        <f t="shared" si="310"/>
        <v>0</v>
      </c>
      <c r="Q3083" s="12">
        <f t="shared" si="309"/>
        <v>3</v>
      </c>
      <c r="R3083" s="12">
        <f t="shared" si="314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11"/>
        <v>69</v>
      </c>
      <c r="F3084" s="4">
        <f t="shared" si="312"/>
        <v>6</v>
      </c>
      <c r="G3084" s="4">
        <f t="shared" si="315"/>
        <v>2</v>
      </c>
      <c r="H3084" s="4">
        <f t="shared" si="317"/>
        <v>0</v>
      </c>
      <c r="I3084" s="5">
        <f t="shared" si="316"/>
        <v>0</v>
      </c>
      <c r="M3084" s="9">
        <v>2</v>
      </c>
      <c r="N3084" s="11">
        <f t="shared" si="313"/>
        <v>0</v>
      </c>
      <c r="O3084" s="3">
        <v>0</v>
      </c>
      <c r="P3084" s="11">
        <f t="shared" si="310"/>
        <v>0</v>
      </c>
      <c r="Q3084" s="12">
        <f t="shared" si="309"/>
        <v>0</v>
      </c>
      <c r="R3084" s="12">
        <f t="shared" si="314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11"/>
        <v>290</v>
      </c>
      <c r="F3085" s="4">
        <f t="shared" si="312"/>
        <v>32</v>
      </c>
      <c r="G3085" s="4">
        <f t="shared" si="315"/>
        <v>11</v>
      </c>
      <c r="H3085" s="4">
        <f t="shared" si="317"/>
        <v>0</v>
      </c>
      <c r="I3085" s="5">
        <f t="shared" si="316"/>
        <v>0</v>
      </c>
      <c r="M3085" s="9">
        <v>7</v>
      </c>
      <c r="N3085" s="11">
        <f t="shared" si="313"/>
        <v>0</v>
      </c>
      <c r="O3085" s="3">
        <v>0</v>
      </c>
      <c r="P3085" s="11">
        <f t="shared" si="310"/>
        <v>0</v>
      </c>
      <c r="Q3085" s="12">
        <f t="shared" si="309"/>
        <v>4</v>
      </c>
      <c r="R3085" s="12">
        <f t="shared" si="314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11"/>
        <v>438</v>
      </c>
      <c r="F3086" s="4">
        <f t="shared" si="312"/>
        <v>11</v>
      </c>
      <c r="G3086" s="4">
        <f t="shared" si="315"/>
        <v>25</v>
      </c>
      <c r="H3086" s="4">
        <f t="shared" si="317"/>
        <v>1</v>
      </c>
      <c r="I3086" s="5">
        <f t="shared" si="316"/>
        <v>4.1666666666666664E-2</v>
      </c>
      <c r="M3086" s="9">
        <v>19</v>
      </c>
      <c r="N3086" s="11">
        <f t="shared" si="313"/>
        <v>1</v>
      </c>
      <c r="O3086" s="3">
        <v>0</v>
      </c>
      <c r="P3086" s="11">
        <f t="shared" si="310"/>
        <v>0</v>
      </c>
      <c r="Q3086" s="12">
        <f t="shared" si="309"/>
        <v>6</v>
      </c>
      <c r="R3086" s="12">
        <f t="shared" si="314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11"/>
        <v>634</v>
      </c>
      <c r="F3087" s="4">
        <f t="shared" si="312"/>
        <v>32</v>
      </c>
      <c r="G3087" s="4">
        <f t="shared" si="315"/>
        <v>35</v>
      </c>
      <c r="H3087" s="4">
        <f t="shared" si="317"/>
        <v>0</v>
      </c>
      <c r="I3087" s="5">
        <f t="shared" si="316"/>
        <v>0</v>
      </c>
      <c r="M3087" s="9">
        <v>17</v>
      </c>
      <c r="N3087" s="11">
        <f t="shared" si="313"/>
        <v>1</v>
      </c>
      <c r="O3087" s="3">
        <v>3</v>
      </c>
      <c r="P3087" s="11">
        <f t="shared" si="310"/>
        <v>0</v>
      </c>
      <c r="Q3087" s="12">
        <f t="shared" si="309"/>
        <v>15</v>
      </c>
      <c r="R3087" s="12">
        <f t="shared" si="314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11"/>
        <v>1832</v>
      </c>
      <c r="F3088" s="4">
        <f t="shared" si="312"/>
        <v>191</v>
      </c>
      <c r="G3088" s="4">
        <f t="shared" si="315"/>
        <v>98</v>
      </c>
      <c r="H3088" s="4">
        <f t="shared" si="317"/>
        <v>2</v>
      </c>
      <c r="I3088" s="5">
        <f t="shared" si="316"/>
        <v>2.0833333333333332E-2</v>
      </c>
      <c r="M3088" s="9">
        <v>52</v>
      </c>
      <c r="N3088" s="11">
        <f t="shared" si="313"/>
        <v>2</v>
      </c>
      <c r="O3088" s="3">
        <v>1</v>
      </c>
      <c r="P3088" s="11">
        <f t="shared" si="310"/>
        <v>0</v>
      </c>
      <c r="Q3088" s="12">
        <f t="shared" si="309"/>
        <v>45</v>
      </c>
      <c r="R3088" s="12">
        <f t="shared" si="314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11"/>
        <v>474</v>
      </c>
      <c r="F3089" s="4">
        <f t="shared" si="312"/>
        <v>15</v>
      </c>
      <c r="G3089" s="4">
        <f t="shared" si="315"/>
        <v>28</v>
      </c>
      <c r="H3089" s="4">
        <f t="shared" si="317"/>
        <v>0</v>
      </c>
      <c r="I3089" s="5">
        <f t="shared" si="316"/>
        <v>0</v>
      </c>
      <c r="M3089" s="9">
        <v>21</v>
      </c>
      <c r="N3089" s="11">
        <f t="shared" si="313"/>
        <v>0</v>
      </c>
      <c r="O3089" s="3">
        <v>1</v>
      </c>
      <c r="P3089" s="11">
        <f t="shared" si="310"/>
        <v>0</v>
      </c>
      <c r="Q3089" s="12">
        <f t="shared" si="309"/>
        <v>6</v>
      </c>
      <c r="R3089" s="12">
        <f t="shared" si="314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11"/>
        <v>392</v>
      </c>
      <c r="F3090" s="4">
        <f t="shared" si="312"/>
        <v>42</v>
      </c>
      <c r="G3090" s="4">
        <f t="shared" si="315"/>
        <v>22</v>
      </c>
      <c r="H3090" s="4">
        <f t="shared" si="317"/>
        <v>0</v>
      </c>
      <c r="I3090" s="5">
        <f t="shared" si="316"/>
        <v>0</v>
      </c>
      <c r="M3090" s="9">
        <v>11</v>
      </c>
      <c r="N3090" s="11">
        <f t="shared" si="313"/>
        <v>0</v>
      </c>
      <c r="O3090" s="3">
        <v>1</v>
      </c>
      <c r="P3090" s="11">
        <f t="shared" si="310"/>
        <v>0</v>
      </c>
      <c r="Q3090" s="12">
        <f t="shared" si="309"/>
        <v>10</v>
      </c>
      <c r="R3090" s="12">
        <f t="shared" si="314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11"/>
        <v>1058</v>
      </c>
      <c r="F3091" s="4">
        <f t="shared" si="312"/>
        <v>60</v>
      </c>
      <c r="G3091" s="4">
        <f t="shared" si="315"/>
        <v>36</v>
      </c>
      <c r="H3091" s="4">
        <f t="shared" si="317"/>
        <v>1</v>
      </c>
      <c r="I3091" s="5">
        <f t="shared" si="316"/>
        <v>2.8571428571428571E-2</v>
      </c>
      <c r="M3091" s="9">
        <v>30</v>
      </c>
      <c r="N3091" s="11">
        <f t="shared" si="313"/>
        <v>0</v>
      </c>
      <c r="O3091" s="3">
        <v>0</v>
      </c>
      <c r="P3091" s="11">
        <f t="shared" si="310"/>
        <v>0</v>
      </c>
      <c r="Q3091" s="12">
        <f t="shared" si="309"/>
        <v>6</v>
      </c>
      <c r="R3091" s="12">
        <f t="shared" si="314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11"/>
        <v>780</v>
      </c>
      <c r="F3092" s="4">
        <f t="shared" si="312"/>
        <v>21</v>
      </c>
      <c r="G3092" s="4">
        <f t="shared" si="315"/>
        <v>7</v>
      </c>
      <c r="H3092" s="4">
        <f t="shared" si="317"/>
        <v>1</v>
      </c>
      <c r="I3092" s="5">
        <f t="shared" si="316"/>
        <v>0.16666666666666666</v>
      </c>
      <c r="M3092" s="9">
        <v>4</v>
      </c>
      <c r="N3092" s="11">
        <f t="shared" si="313"/>
        <v>0</v>
      </c>
      <c r="O3092" s="3">
        <v>0</v>
      </c>
      <c r="P3092" s="11">
        <f t="shared" si="310"/>
        <v>0</v>
      </c>
      <c r="Q3092" s="12">
        <f t="shared" si="309"/>
        <v>3</v>
      </c>
      <c r="R3092" s="12">
        <f t="shared" si="314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11"/>
        <v>242</v>
      </c>
      <c r="F3093" s="4">
        <f t="shared" si="312"/>
        <v>20</v>
      </c>
      <c r="G3093" s="4">
        <f t="shared" si="315"/>
        <v>11</v>
      </c>
      <c r="H3093" s="4">
        <f t="shared" si="317"/>
        <v>1</v>
      </c>
      <c r="I3093" s="5">
        <f t="shared" si="316"/>
        <v>0.1</v>
      </c>
      <c r="M3093" s="9">
        <v>7</v>
      </c>
      <c r="N3093" s="11">
        <f t="shared" si="313"/>
        <v>0</v>
      </c>
      <c r="O3093" s="3">
        <v>0</v>
      </c>
      <c r="P3093" s="11">
        <f t="shared" si="310"/>
        <v>0</v>
      </c>
      <c r="Q3093" s="12">
        <f t="shared" si="309"/>
        <v>4</v>
      </c>
      <c r="R3093" s="12">
        <f t="shared" si="314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11"/>
        <v>122</v>
      </c>
      <c r="F3094" s="4">
        <f t="shared" si="312"/>
        <v>7</v>
      </c>
      <c r="G3094" s="4">
        <f t="shared" si="315"/>
        <v>5</v>
      </c>
      <c r="H3094" s="4">
        <f t="shared" si="317"/>
        <v>0</v>
      </c>
      <c r="I3094" s="5">
        <f t="shared" si="316"/>
        <v>0</v>
      </c>
      <c r="M3094" s="9">
        <v>2</v>
      </c>
      <c r="N3094" s="11">
        <f t="shared" si="313"/>
        <v>0</v>
      </c>
      <c r="O3094" s="3">
        <v>0</v>
      </c>
      <c r="P3094" s="11">
        <f t="shared" si="310"/>
        <v>0</v>
      </c>
      <c r="Q3094" s="12">
        <f t="shared" si="309"/>
        <v>3</v>
      </c>
      <c r="R3094" s="12">
        <f t="shared" si="314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11"/>
        <v>339</v>
      </c>
      <c r="F3095" s="4">
        <f t="shared" si="312"/>
        <v>6</v>
      </c>
      <c r="G3095" s="4">
        <f t="shared" si="315"/>
        <v>12</v>
      </c>
      <c r="H3095" s="4">
        <f t="shared" si="317"/>
        <v>0</v>
      </c>
      <c r="I3095" s="5">
        <f t="shared" si="316"/>
        <v>0</v>
      </c>
      <c r="M3095" s="9">
        <v>9</v>
      </c>
      <c r="N3095" s="11">
        <f t="shared" si="313"/>
        <v>2</v>
      </c>
      <c r="O3095" s="3">
        <v>1</v>
      </c>
      <c r="P3095" s="11">
        <f t="shared" si="310"/>
        <v>0</v>
      </c>
      <c r="Q3095" s="12">
        <f t="shared" si="309"/>
        <v>2</v>
      </c>
      <c r="R3095" s="12">
        <f t="shared" si="314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11"/>
        <v>2377</v>
      </c>
      <c r="F3096" s="4">
        <f t="shared" si="312"/>
        <v>147</v>
      </c>
      <c r="G3096" s="4">
        <f t="shared" si="315"/>
        <v>132</v>
      </c>
      <c r="H3096" s="4">
        <f t="shared" si="317"/>
        <v>4</v>
      </c>
      <c r="I3096" s="5">
        <f t="shared" si="316"/>
        <v>3.125E-2</v>
      </c>
      <c r="M3096" s="9">
        <v>63</v>
      </c>
      <c r="N3096" s="11">
        <f t="shared" si="313"/>
        <v>2</v>
      </c>
      <c r="O3096" s="3">
        <v>2</v>
      </c>
      <c r="P3096" s="11">
        <f t="shared" si="310"/>
        <v>0</v>
      </c>
      <c r="Q3096" s="12">
        <f t="shared" si="309"/>
        <v>67</v>
      </c>
      <c r="R3096" s="12">
        <f t="shared" si="314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11"/>
        <v>109</v>
      </c>
      <c r="F3097" s="4">
        <f t="shared" si="312"/>
        <v>6</v>
      </c>
      <c r="G3097" s="4">
        <f t="shared" si="315"/>
        <v>3</v>
      </c>
      <c r="H3097" s="4">
        <f t="shared" si="317"/>
        <v>0</v>
      </c>
      <c r="I3097" s="5">
        <f t="shared" si="316"/>
        <v>0</v>
      </c>
      <c r="M3097" s="9">
        <v>0</v>
      </c>
      <c r="N3097" s="11">
        <f t="shared" si="313"/>
        <v>0</v>
      </c>
      <c r="O3097" s="3">
        <v>0</v>
      </c>
      <c r="P3097" s="11">
        <f t="shared" si="310"/>
        <v>0</v>
      </c>
      <c r="Q3097" s="12">
        <f t="shared" si="309"/>
        <v>3</v>
      </c>
      <c r="R3097" s="12">
        <f t="shared" si="314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311"/>
        <v>187</v>
      </c>
      <c r="F3098" s="4">
        <f t="shared" si="312"/>
        <v>4</v>
      </c>
      <c r="G3098" s="4">
        <f t="shared" si="315"/>
        <v>5</v>
      </c>
      <c r="H3098" s="4">
        <f t="shared" si="317"/>
        <v>0</v>
      </c>
      <c r="I3098" s="5">
        <f t="shared" si="316"/>
        <v>0</v>
      </c>
      <c r="M3098" s="9">
        <v>5</v>
      </c>
      <c r="N3098" s="11">
        <f t="shared" si="313"/>
        <v>0</v>
      </c>
      <c r="O3098" s="3">
        <v>0</v>
      </c>
      <c r="P3098" s="11">
        <f t="shared" si="310"/>
        <v>0</v>
      </c>
      <c r="Q3098" s="12">
        <f t="shared" ref="Q3098:Q3130" si="318">G3098-O3098-M3098</f>
        <v>0</v>
      </c>
      <c r="R3098" s="12">
        <f t="shared" si="314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11"/>
        <v>261</v>
      </c>
      <c r="F3099" s="4">
        <f t="shared" si="312"/>
        <v>23</v>
      </c>
      <c r="G3099" s="4">
        <f t="shared" si="315"/>
        <v>12</v>
      </c>
      <c r="H3099" s="4">
        <f t="shared" si="317"/>
        <v>0</v>
      </c>
      <c r="I3099" s="5">
        <f t="shared" si="316"/>
        <v>0</v>
      </c>
      <c r="M3099" s="9">
        <v>3</v>
      </c>
      <c r="N3099" s="11">
        <f t="shared" si="313"/>
        <v>0</v>
      </c>
      <c r="O3099" s="3">
        <v>1</v>
      </c>
      <c r="P3099" s="11">
        <f t="shared" si="310"/>
        <v>0</v>
      </c>
      <c r="Q3099" s="12">
        <f t="shared" si="318"/>
        <v>8</v>
      </c>
      <c r="R3099" s="12">
        <f t="shared" si="314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11"/>
        <v>501</v>
      </c>
      <c r="F3100" s="4">
        <f t="shared" si="312"/>
        <v>2</v>
      </c>
      <c r="G3100" s="4">
        <f t="shared" si="315"/>
        <v>7</v>
      </c>
      <c r="H3100" s="4">
        <f t="shared" si="317"/>
        <v>0</v>
      </c>
      <c r="I3100" s="5">
        <f t="shared" si="316"/>
        <v>0</v>
      </c>
      <c r="M3100" s="9">
        <v>5</v>
      </c>
      <c r="N3100" s="11">
        <f t="shared" si="313"/>
        <v>0</v>
      </c>
      <c r="O3100" s="3">
        <v>0</v>
      </c>
      <c r="P3100" s="11">
        <f t="shared" ref="P3100:P3163" si="319">O3100-SUMIFS(O:O,B:B,B3100,A:A,A3100-1)</f>
        <v>0</v>
      </c>
      <c r="Q3100" s="12">
        <f t="shared" si="318"/>
        <v>2</v>
      </c>
      <c r="R3100" s="12">
        <f t="shared" si="314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11"/>
        <v>67</v>
      </c>
      <c r="F3101" s="4">
        <f t="shared" si="312"/>
        <v>4</v>
      </c>
      <c r="G3101" s="4">
        <f t="shared" si="315"/>
        <v>8</v>
      </c>
      <c r="H3101" s="4">
        <f t="shared" si="317"/>
        <v>0</v>
      </c>
      <c r="I3101" s="5">
        <f t="shared" si="316"/>
        <v>0</v>
      </c>
      <c r="M3101" s="9">
        <v>3</v>
      </c>
      <c r="N3101" s="11">
        <f t="shared" si="313"/>
        <v>0</v>
      </c>
      <c r="O3101" s="3">
        <v>0</v>
      </c>
      <c r="P3101" s="11">
        <f t="shared" si="319"/>
        <v>0</v>
      </c>
      <c r="Q3101" s="12">
        <f t="shared" si="318"/>
        <v>5</v>
      </c>
      <c r="R3101" s="12">
        <f t="shared" si="314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11"/>
        <v>147</v>
      </c>
      <c r="F3102" s="4">
        <f t="shared" si="312"/>
        <v>5</v>
      </c>
      <c r="G3102" s="4">
        <f t="shared" si="315"/>
        <v>0</v>
      </c>
      <c r="H3102" s="4">
        <f t="shared" si="317"/>
        <v>0</v>
      </c>
      <c r="I3102" s="5">
        <f t="shared" si="316"/>
        <v>0</v>
      </c>
      <c r="M3102" s="9">
        <v>0</v>
      </c>
      <c r="N3102" s="11">
        <f t="shared" si="313"/>
        <v>0</v>
      </c>
      <c r="O3102" s="3">
        <v>0</v>
      </c>
      <c r="P3102" s="11">
        <f t="shared" si="319"/>
        <v>0</v>
      </c>
      <c r="Q3102" s="12">
        <f t="shared" si="318"/>
        <v>0</v>
      </c>
      <c r="R3102" s="12">
        <f t="shared" si="314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11"/>
        <v>101</v>
      </c>
      <c r="F3103" s="4">
        <f t="shared" si="312"/>
        <v>7</v>
      </c>
      <c r="G3103" s="4">
        <f t="shared" si="315"/>
        <v>6</v>
      </c>
      <c r="H3103" s="4">
        <f t="shared" si="317"/>
        <v>0</v>
      </c>
      <c r="I3103" s="5">
        <f t="shared" si="316"/>
        <v>0</v>
      </c>
      <c r="M3103" s="9">
        <v>4</v>
      </c>
      <c r="N3103" s="11">
        <f t="shared" si="313"/>
        <v>0</v>
      </c>
      <c r="O3103" s="3">
        <v>0</v>
      </c>
      <c r="P3103" s="11">
        <f t="shared" si="319"/>
        <v>0</v>
      </c>
      <c r="Q3103" s="12">
        <f t="shared" si="318"/>
        <v>2</v>
      </c>
      <c r="R3103" s="12">
        <f t="shared" si="314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11"/>
        <v>1326</v>
      </c>
      <c r="F3104" s="4">
        <f t="shared" si="312"/>
        <v>43</v>
      </c>
      <c r="G3104" s="4">
        <f t="shared" si="315"/>
        <v>101</v>
      </c>
      <c r="H3104" s="4">
        <f t="shared" si="317"/>
        <v>0</v>
      </c>
      <c r="I3104" s="5">
        <f t="shared" si="316"/>
        <v>0</v>
      </c>
      <c r="M3104" s="9">
        <v>77</v>
      </c>
      <c r="N3104" s="11">
        <f t="shared" si="313"/>
        <v>2</v>
      </c>
      <c r="O3104" s="3">
        <v>4</v>
      </c>
      <c r="P3104" s="11">
        <f t="shared" si="319"/>
        <v>0</v>
      </c>
      <c r="Q3104" s="12">
        <f t="shared" si="318"/>
        <v>20</v>
      </c>
      <c r="R3104" s="12">
        <f t="shared" si="314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11"/>
        <v>316</v>
      </c>
      <c r="F3105" s="4">
        <f t="shared" si="312"/>
        <v>4</v>
      </c>
      <c r="G3105" s="4">
        <f t="shared" si="315"/>
        <v>3</v>
      </c>
      <c r="H3105" s="4">
        <f t="shared" si="317"/>
        <v>-1</v>
      </c>
      <c r="I3105" s="5">
        <f t="shared" si="316"/>
        <v>-0.25</v>
      </c>
      <c r="M3105" s="9">
        <v>3</v>
      </c>
      <c r="N3105" s="11">
        <f t="shared" si="313"/>
        <v>0</v>
      </c>
      <c r="O3105" s="3">
        <v>0</v>
      </c>
      <c r="P3105" s="11">
        <f t="shared" si="319"/>
        <v>0</v>
      </c>
      <c r="Q3105" s="12">
        <f t="shared" si="318"/>
        <v>0</v>
      </c>
      <c r="R3105" s="12">
        <f t="shared" si="314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11"/>
        <v>1185</v>
      </c>
      <c r="F3106" s="4">
        <f t="shared" si="312"/>
        <v>59</v>
      </c>
      <c r="G3106" s="4">
        <f t="shared" si="315"/>
        <v>8</v>
      </c>
      <c r="H3106" s="4">
        <f t="shared" si="317"/>
        <v>0</v>
      </c>
      <c r="I3106" s="5">
        <f t="shared" si="316"/>
        <v>0</v>
      </c>
      <c r="M3106" s="9">
        <v>8</v>
      </c>
      <c r="N3106" s="11">
        <f t="shared" si="313"/>
        <v>1</v>
      </c>
      <c r="O3106" s="3">
        <v>0</v>
      </c>
      <c r="P3106" s="11">
        <f t="shared" si="319"/>
        <v>0</v>
      </c>
      <c r="Q3106" s="12">
        <f t="shared" si="318"/>
        <v>0</v>
      </c>
      <c r="R3106" s="12">
        <f t="shared" si="314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11"/>
        <v>1330</v>
      </c>
      <c r="F3107" s="4">
        <f t="shared" si="312"/>
        <v>104</v>
      </c>
      <c r="G3107" s="4">
        <f t="shared" si="315"/>
        <v>125</v>
      </c>
      <c r="H3107" s="4">
        <f t="shared" si="317"/>
        <v>0</v>
      </c>
      <c r="I3107" s="5">
        <f t="shared" si="316"/>
        <v>0</v>
      </c>
      <c r="M3107" s="9">
        <v>84</v>
      </c>
      <c r="N3107" s="11">
        <f t="shared" si="313"/>
        <v>3</v>
      </c>
      <c r="O3107" s="3">
        <v>0</v>
      </c>
      <c r="P3107" s="11">
        <f t="shared" si="319"/>
        <v>0</v>
      </c>
      <c r="Q3107" s="12">
        <f t="shared" si="318"/>
        <v>41</v>
      </c>
      <c r="R3107" s="12">
        <f t="shared" si="314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11"/>
        <v>3832</v>
      </c>
      <c r="F3108" s="4">
        <f t="shared" si="312"/>
        <v>220</v>
      </c>
      <c r="G3108" s="4">
        <f t="shared" si="315"/>
        <v>364</v>
      </c>
      <c r="H3108" s="4">
        <f t="shared" si="317"/>
        <v>12</v>
      </c>
      <c r="I3108" s="5">
        <f t="shared" si="316"/>
        <v>3.4090909090909088E-2</v>
      </c>
      <c r="M3108" s="9">
        <v>176</v>
      </c>
      <c r="N3108" s="11">
        <f t="shared" si="313"/>
        <v>6</v>
      </c>
      <c r="O3108" s="3">
        <v>7</v>
      </c>
      <c r="P3108" s="11">
        <f t="shared" si="319"/>
        <v>0</v>
      </c>
      <c r="Q3108" s="12">
        <f t="shared" si="318"/>
        <v>181</v>
      </c>
      <c r="R3108" s="12">
        <f t="shared" si="314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320">SUM(C3109:D3109)</f>
        <v>209</v>
      </c>
      <c r="F3109" s="4">
        <f t="shared" si="312"/>
        <v>10</v>
      </c>
      <c r="G3109" s="4">
        <f t="shared" si="315"/>
        <v>11</v>
      </c>
      <c r="H3109" s="4">
        <f t="shared" si="317"/>
        <v>0</v>
      </c>
      <c r="I3109" s="5">
        <f t="shared" si="316"/>
        <v>0</v>
      </c>
      <c r="M3109" s="9">
        <v>10</v>
      </c>
      <c r="N3109" s="11">
        <f t="shared" si="313"/>
        <v>0</v>
      </c>
      <c r="O3109" s="3">
        <v>0</v>
      </c>
      <c r="P3109" s="11">
        <f t="shared" si="319"/>
        <v>0</v>
      </c>
      <c r="Q3109" s="12">
        <f t="shared" si="318"/>
        <v>1</v>
      </c>
      <c r="R3109" s="12">
        <f t="shared" si="314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20"/>
        <v>239</v>
      </c>
      <c r="F3110" s="4">
        <f t="shared" ref="F3110:F3173" si="321">E3110-SUMIFS(E:E,A:A,A3110-1,B:B,B3110)</f>
        <v>12</v>
      </c>
      <c r="G3110" s="4">
        <f t="shared" si="315"/>
        <v>3</v>
      </c>
      <c r="H3110" s="4">
        <f t="shared" si="317"/>
        <v>0</v>
      </c>
      <c r="I3110" s="5">
        <f t="shared" si="316"/>
        <v>0</v>
      </c>
      <c r="M3110" s="9">
        <v>3</v>
      </c>
      <c r="N3110" s="11">
        <f t="shared" ref="N3110:N3173" si="322">M3110-SUMIFS(M:M,B:B,B3110,A:A,A3110-1)</f>
        <v>0</v>
      </c>
      <c r="O3110" s="3">
        <v>0</v>
      </c>
      <c r="P3110" s="11">
        <f t="shared" si="319"/>
        <v>0</v>
      </c>
      <c r="Q3110" s="12">
        <f t="shared" si="318"/>
        <v>0</v>
      </c>
      <c r="R3110" s="12">
        <f t="shared" ref="R3110:R3173" si="323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20"/>
        <v>1151</v>
      </c>
      <c r="F3111" s="4">
        <f t="shared" si="321"/>
        <v>18</v>
      </c>
      <c r="G3111" s="4">
        <f t="shared" si="315"/>
        <v>35</v>
      </c>
      <c r="H3111" s="4">
        <f t="shared" si="317"/>
        <v>1</v>
      </c>
      <c r="I3111" s="5">
        <f t="shared" si="316"/>
        <v>2.9411764705882353E-2</v>
      </c>
      <c r="M3111" s="9">
        <v>23</v>
      </c>
      <c r="N3111" s="11">
        <f t="shared" si="322"/>
        <v>0</v>
      </c>
      <c r="O3111" s="3">
        <v>1</v>
      </c>
      <c r="P3111" s="11">
        <f t="shared" si="319"/>
        <v>0</v>
      </c>
      <c r="Q3111" s="12">
        <f t="shared" si="318"/>
        <v>11</v>
      </c>
      <c r="R3111" s="12">
        <f t="shared" si="323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20"/>
        <v>14807</v>
      </c>
      <c r="F3112" s="4">
        <f t="shared" si="321"/>
        <v>687</v>
      </c>
      <c r="G3112" s="4">
        <f t="shared" si="315"/>
        <v>2001</v>
      </c>
      <c r="H3112" s="4">
        <f t="shared" si="317"/>
        <v>51</v>
      </c>
      <c r="I3112" s="5">
        <f t="shared" si="316"/>
        <v>2.6153846153846153E-2</v>
      </c>
      <c r="M3112" s="9">
        <v>956</v>
      </c>
      <c r="N3112" s="11">
        <f t="shared" si="322"/>
        <v>78</v>
      </c>
      <c r="O3112" s="3">
        <v>42</v>
      </c>
      <c r="P3112" s="11">
        <f t="shared" si="319"/>
        <v>-1</v>
      </c>
      <c r="Q3112" s="12">
        <f t="shared" si="318"/>
        <v>1003</v>
      </c>
      <c r="R3112" s="12">
        <f t="shared" si="323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20"/>
        <v>322</v>
      </c>
      <c r="F3113" s="4">
        <f t="shared" si="321"/>
        <v>38</v>
      </c>
      <c r="G3113" s="4">
        <f t="shared" si="315"/>
        <v>19</v>
      </c>
      <c r="H3113" s="4">
        <f t="shared" si="317"/>
        <v>1</v>
      </c>
      <c r="I3113" s="5">
        <f t="shared" si="316"/>
        <v>5.5555555555555552E-2</v>
      </c>
      <c r="M3113" s="9">
        <v>4</v>
      </c>
      <c r="N3113" s="11">
        <f t="shared" si="322"/>
        <v>0</v>
      </c>
      <c r="O3113" s="3">
        <v>1</v>
      </c>
      <c r="P3113" s="11">
        <f t="shared" si="319"/>
        <v>0</v>
      </c>
      <c r="Q3113" s="12">
        <f t="shared" si="318"/>
        <v>14</v>
      </c>
      <c r="R3113" s="12">
        <f t="shared" si="323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20"/>
        <v>144</v>
      </c>
      <c r="F3114" s="4">
        <f t="shared" si="321"/>
        <v>10</v>
      </c>
      <c r="G3114" s="4">
        <f t="shared" si="315"/>
        <v>6</v>
      </c>
      <c r="H3114" s="4">
        <f t="shared" si="317"/>
        <v>-1</v>
      </c>
      <c r="I3114" s="5">
        <f t="shared" si="316"/>
        <v>-0.14285714285714285</v>
      </c>
      <c r="M3114" s="9">
        <v>2</v>
      </c>
      <c r="N3114" s="11">
        <f t="shared" si="322"/>
        <v>1</v>
      </c>
      <c r="O3114" s="3">
        <v>0</v>
      </c>
      <c r="P3114" s="11">
        <f t="shared" si="319"/>
        <v>0</v>
      </c>
      <c r="Q3114" s="12">
        <f t="shared" si="318"/>
        <v>4</v>
      </c>
      <c r="R3114" s="12">
        <f t="shared" si="323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20"/>
        <v>838</v>
      </c>
      <c r="F3115" s="4">
        <f t="shared" si="321"/>
        <v>78</v>
      </c>
      <c r="G3115" s="4">
        <f t="shared" si="315"/>
        <v>47</v>
      </c>
      <c r="H3115" s="4">
        <f t="shared" si="317"/>
        <v>0</v>
      </c>
      <c r="I3115" s="5">
        <f t="shared" si="316"/>
        <v>0</v>
      </c>
      <c r="M3115" s="9">
        <v>41</v>
      </c>
      <c r="N3115" s="11">
        <f t="shared" si="322"/>
        <v>0</v>
      </c>
      <c r="O3115" s="3">
        <v>1</v>
      </c>
      <c r="P3115" s="11">
        <f t="shared" si="319"/>
        <v>0</v>
      </c>
      <c r="Q3115" s="12">
        <f t="shared" si="318"/>
        <v>5</v>
      </c>
      <c r="R3115" s="12">
        <f t="shared" si="323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20"/>
        <v>3367</v>
      </c>
      <c r="F3116" s="4">
        <f t="shared" si="321"/>
        <v>108</v>
      </c>
      <c r="G3116" s="4">
        <f t="shared" si="315"/>
        <v>573</v>
      </c>
      <c r="H3116" s="4">
        <f t="shared" si="317"/>
        <v>18</v>
      </c>
      <c r="I3116" s="5">
        <f t="shared" si="316"/>
        <v>3.2432432432432434E-2</v>
      </c>
      <c r="M3116" s="9">
        <v>317</v>
      </c>
      <c r="N3116" s="11">
        <f t="shared" si="322"/>
        <v>2</v>
      </c>
      <c r="O3116" s="3">
        <v>32</v>
      </c>
      <c r="P3116" s="11">
        <f t="shared" si="319"/>
        <v>0</v>
      </c>
      <c r="Q3116" s="12">
        <f t="shared" si="318"/>
        <v>224</v>
      </c>
      <c r="R3116" s="12">
        <f t="shared" si="323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20"/>
        <v>1082</v>
      </c>
      <c r="F3117" s="4">
        <f t="shared" si="321"/>
        <v>36</v>
      </c>
      <c r="G3117" s="4">
        <f t="shared" si="315"/>
        <v>88</v>
      </c>
      <c r="H3117" s="4">
        <f t="shared" si="317"/>
        <v>1</v>
      </c>
      <c r="I3117" s="5">
        <f t="shared" si="316"/>
        <v>1.1494252873563218E-2</v>
      </c>
      <c r="M3117" s="9">
        <v>41</v>
      </c>
      <c r="N3117" s="11">
        <f t="shared" si="322"/>
        <v>0</v>
      </c>
      <c r="O3117" s="3">
        <v>0</v>
      </c>
      <c r="P3117" s="11">
        <f t="shared" si="319"/>
        <v>0</v>
      </c>
      <c r="Q3117" s="12">
        <f t="shared" si="318"/>
        <v>47</v>
      </c>
      <c r="R3117" s="12">
        <f t="shared" si="323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20"/>
        <v>194</v>
      </c>
      <c r="F3118" s="4">
        <f t="shared" si="321"/>
        <v>17</v>
      </c>
      <c r="G3118" s="4">
        <f t="shared" si="315"/>
        <v>29</v>
      </c>
      <c r="H3118" s="4">
        <f t="shared" si="317"/>
        <v>2</v>
      </c>
      <c r="I3118" s="5">
        <f t="shared" si="316"/>
        <v>7.407407407407407E-2</v>
      </c>
      <c r="M3118" s="9">
        <v>8</v>
      </c>
      <c r="N3118" s="11">
        <f t="shared" si="322"/>
        <v>0</v>
      </c>
      <c r="O3118" s="3">
        <v>1</v>
      </c>
      <c r="P3118" s="11">
        <f t="shared" si="319"/>
        <v>0</v>
      </c>
      <c r="Q3118" s="12">
        <f t="shared" si="318"/>
        <v>20</v>
      </c>
      <c r="R3118" s="12">
        <f t="shared" si="323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20"/>
        <v>119</v>
      </c>
      <c r="F3119" s="4">
        <f t="shared" si="321"/>
        <v>7</v>
      </c>
      <c r="G3119" s="4">
        <f t="shared" si="315"/>
        <v>1</v>
      </c>
      <c r="H3119" s="4">
        <f t="shared" si="317"/>
        <v>0</v>
      </c>
      <c r="I3119" s="5">
        <f t="shared" si="316"/>
        <v>0</v>
      </c>
      <c r="M3119" s="9">
        <v>1</v>
      </c>
      <c r="N3119" s="11">
        <f t="shared" si="322"/>
        <v>0</v>
      </c>
      <c r="O3119" s="3">
        <v>0</v>
      </c>
      <c r="P3119" s="11">
        <f t="shared" si="319"/>
        <v>0</v>
      </c>
      <c r="Q3119" s="12">
        <f t="shared" si="318"/>
        <v>0</v>
      </c>
      <c r="R3119" s="12">
        <f t="shared" si="323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20"/>
        <v>177</v>
      </c>
      <c r="F3120" s="4">
        <f t="shared" si="321"/>
        <v>2</v>
      </c>
      <c r="G3120" s="4">
        <f t="shared" si="315"/>
        <v>3</v>
      </c>
      <c r="H3120" s="4">
        <f t="shared" si="317"/>
        <v>0</v>
      </c>
      <c r="I3120" s="5">
        <f t="shared" si="316"/>
        <v>0</v>
      </c>
      <c r="M3120" s="9">
        <v>2</v>
      </c>
      <c r="N3120" s="11">
        <f t="shared" si="322"/>
        <v>0</v>
      </c>
      <c r="O3120" s="3">
        <v>0</v>
      </c>
      <c r="P3120" s="11">
        <f t="shared" si="319"/>
        <v>0</v>
      </c>
      <c r="Q3120" s="12">
        <f t="shared" si="318"/>
        <v>1</v>
      </c>
      <c r="R3120" s="12">
        <f t="shared" si="323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20"/>
        <v>150</v>
      </c>
      <c r="F3121" s="4">
        <f t="shared" si="321"/>
        <v>2</v>
      </c>
      <c r="G3121" s="4">
        <f t="shared" si="315"/>
        <v>1</v>
      </c>
      <c r="H3121" s="4">
        <f t="shared" si="317"/>
        <v>0</v>
      </c>
      <c r="I3121" s="5">
        <f t="shared" si="316"/>
        <v>0</v>
      </c>
      <c r="M3121" s="9">
        <v>0</v>
      </c>
      <c r="N3121" s="11">
        <f t="shared" si="322"/>
        <v>0</v>
      </c>
      <c r="O3121" s="3">
        <v>0</v>
      </c>
      <c r="P3121" s="11">
        <f t="shared" si="319"/>
        <v>0</v>
      </c>
      <c r="Q3121" s="12">
        <f t="shared" si="318"/>
        <v>1</v>
      </c>
      <c r="R3121" s="12">
        <f t="shared" si="323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20"/>
        <v>458</v>
      </c>
      <c r="F3122" s="4">
        <f t="shared" si="321"/>
        <v>19</v>
      </c>
      <c r="G3122" s="4">
        <f t="shared" si="315"/>
        <v>5</v>
      </c>
      <c r="H3122" s="4">
        <f t="shared" si="317"/>
        <v>1</v>
      </c>
      <c r="I3122" s="5">
        <f t="shared" si="316"/>
        <v>0.25</v>
      </c>
      <c r="M3122" s="9">
        <v>3</v>
      </c>
      <c r="N3122" s="11">
        <f t="shared" si="322"/>
        <v>0</v>
      </c>
      <c r="O3122" s="3">
        <v>0</v>
      </c>
      <c r="P3122" s="11">
        <f t="shared" si="319"/>
        <v>0</v>
      </c>
      <c r="Q3122" s="12">
        <f t="shared" si="318"/>
        <v>2</v>
      </c>
      <c r="R3122" s="12">
        <f t="shared" si="323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20"/>
        <v>1307</v>
      </c>
      <c r="F3123" s="4">
        <f t="shared" si="321"/>
        <v>86</v>
      </c>
      <c r="G3123" s="4">
        <f t="shared" si="315"/>
        <v>46</v>
      </c>
      <c r="H3123" s="4">
        <f t="shared" si="317"/>
        <v>0</v>
      </c>
      <c r="I3123" s="5">
        <f t="shared" si="316"/>
        <v>0</v>
      </c>
      <c r="M3123" s="9">
        <v>42</v>
      </c>
      <c r="N3123" s="11">
        <f t="shared" si="322"/>
        <v>0</v>
      </c>
      <c r="O3123" s="3">
        <v>0</v>
      </c>
      <c r="P3123" s="11">
        <f t="shared" si="319"/>
        <v>0</v>
      </c>
      <c r="Q3123" s="12">
        <f t="shared" si="318"/>
        <v>4</v>
      </c>
      <c r="R3123" s="12">
        <f t="shared" si="323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20"/>
        <v>142</v>
      </c>
      <c r="F3124" s="4">
        <f t="shared" si="321"/>
        <v>3</v>
      </c>
      <c r="G3124" s="4">
        <f t="shared" si="315"/>
        <v>2</v>
      </c>
      <c r="H3124" s="4">
        <f t="shared" si="317"/>
        <v>0</v>
      </c>
      <c r="I3124" s="5">
        <f t="shared" si="316"/>
        <v>0</v>
      </c>
      <c r="M3124" s="9">
        <v>2</v>
      </c>
      <c r="N3124" s="11">
        <f t="shared" si="322"/>
        <v>0</v>
      </c>
      <c r="O3124" s="3">
        <v>0</v>
      </c>
      <c r="P3124" s="11">
        <f t="shared" si="319"/>
        <v>0</v>
      </c>
      <c r="Q3124" s="12">
        <f t="shared" si="318"/>
        <v>0</v>
      </c>
      <c r="R3124" s="12">
        <f t="shared" si="323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20"/>
        <v>356</v>
      </c>
      <c r="F3125" s="4">
        <f t="shared" si="321"/>
        <v>31</v>
      </c>
      <c r="G3125" s="4">
        <f t="shared" si="315"/>
        <v>10</v>
      </c>
      <c r="H3125" s="4">
        <f t="shared" si="317"/>
        <v>1</v>
      </c>
      <c r="I3125" s="5">
        <f t="shared" si="316"/>
        <v>0.1111111111111111</v>
      </c>
      <c r="M3125" s="9">
        <v>4</v>
      </c>
      <c r="N3125" s="11">
        <f t="shared" si="322"/>
        <v>0</v>
      </c>
      <c r="O3125" s="3">
        <v>0</v>
      </c>
      <c r="P3125" s="11">
        <f t="shared" si="319"/>
        <v>0</v>
      </c>
      <c r="Q3125" s="12">
        <f t="shared" si="318"/>
        <v>6</v>
      </c>
      <c r="R3125" s="12">
        <f t="shared" si="323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20"/>
        <v>410</v>
      </c>
      <c r="F3126" s="4">
        <f t="shared" si="321"/>
        <v>12</v>
      </c>
      <c r="G3126" s="4">
        <f t="shared" si="315"/>
        <v>4</v>
      </c>
      <c r="H3126" s="4">
        <f t="shared" si="317"/>
        <v>0</v>
      </c>
      <c r="I3126" s="5">
        <f t="shared" si="316"/>
        <v>0</v>
      </c>
      <c r="M3126" s="9">
        <v>4</v>
      </c>
      <c r="N3126" s="11">
        <f t="shared" si="322"/>
        <v>1</v>
      </c>
      <c r="O3126" s="3">
        <v>0</v>
      </c>
      <c r="P3126" s="11">
        <f t="shared" si="319"/>
        <v>0</v>
      </c>
      <c r="Q3126" s="12">
        <f t="shared" si="318"/>
        <v>0</v>
      </c>
      <c r="R3126" s="12">
        <f t="shared" si="323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20"/>
        <v>4168</v>
      </c>
      <c r="F3127" s="4">
        <f t="shared" si="321"/>
        <v>307</v>
      </c>
      <c r="G3127" s="4">
        <f t="shared" si="315"/>
        <v>377</v>
      </c>
      <c r="H3127" s="4">
        <f t="shared" si="317"/>
        <v>8</v>
      </c>
      <c r="I3127" s="5">
        <f t="shared" si="316"/>
        <v>2.1680216802168022E-2</v>
      </c>
      <c r="M3127" s="9">
        <v>255</v>
      </c>
      <c r="N3127" s="11">
        <f t="shared" si="322"/>
        <v>6</v>
      </c>
      <c r="O3127" s="3">
        <v>7</v>
      </c>
      <c r="P3127" s="11">
        <f t="shared" si="319"/>
        <v>0</v>
      </c>
      <c r="Q3127" s="12">
        <f t="shared" si="318"/>
        <v>115</v>
      </c>
      <c r="R3127" s="12">
        <f t="shared" si="323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20"/>
        <v>2254</v>
      </c>
      <c r="F3128" s="4">
        <f t="shared" si="321"/>
        <v>47</v>
      </c>
      <c r="G3128" s="4">
        <f t="shared" si="315"/>
        <v>197</v>
      </c>
      <c r="H3128" s="4">
        <f t="shared" si="317"/>
        <v>2</v>
      </c>
      <c r="I3128" s="5">
        <f t="shared" si="316"/>
        <v>1.0256410256410256E-2</v>
      </c>
      <c r="M3128" s="9">
        <v>117</v>
      </c>
      <c r="N3128" s="11">
        <f t="shared" si="322"/>
        <v>5</v>
      </c>
      <c r="O3128" s="3">
        <v>1</v>
      </c>
      <c r="P3128" s="11">
        <f t="shared" si="319"/>
        <v>0</v>
      </c>
      <c r="Q3128" s="12">
        <f t="shared" si="318"/>
        <v>79</v>
      </c>
      <c r="R3128" s="12">
        <f t="shared" si="323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20"/>
        <v>21815</v>
      </c>
      <c r="F3129" s="4">
        <f t="shared" si="321"/>
        <v>1649</v>
      </c>
      <c r="G3129" s="4">
        <f t="shared" si="315"/>
        <v>260</v>
      </c>
      <c r="H3129" s="4">
        <f t="shared" si="317"/>
        <v>-17</v>
      </c>
      <c r="I3129" s="5">
        <f t="shared" si="316"/>
        <v>-6.1371841155234655E-2</v>
      </c>
      <c r="M3129" s="9">
        <v>127</v>
      </c>
      <c r="N3129" s="11">
        <f t="shared" si="322"/>
        <v>-30</v>
      </c>
      <c r="O3129" s="3">
        <v>1</v>
      </c>
      <c r="P3129" s="11">
        <f t="shared" si="319"/>
        <v>0</v>
      </c>
      <c r="Q3129" s="12">
        <f t="shared" si="318"/>
        <v>132</v>
      </c>
      <c r="R3129" s="12">
        <f t="shared" si="323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20"/>
        <v>15845</v>
      </c>
      <c r="F3130" s="4">
        <f t="shared" si="321"/>
        <v>886</v>
      </c>
      <c r="G3130" s="4">
        <f t="shared" ref="G3130:G3193" si="324">C3130</f>
        <v>19</v>
      </c>
      <c r="H3130" s="4">
        <f t="shared" si="317"/>
        <v>-39</v>
      </c>
      <c r="I3130" s="5">
        <f t="shared" si="316"/>
        <v>-0.67241379310344829</v>
      </c>
      <c r="M3130" s="9">
        <v>0</v>
      </c>
      <c r="N3130" s="11">
        <f t="shared" si="322"/>
        <v>-4</v>
      </c>
      <c r="O3130" s="3">
        <v>0</v>
      </c>
      <c r="P3130" s="11">
        <f t="shared" si="319"/>
        <v>-1</v>
      </c>
      <c r="Q3130" s="12">
        <f t="shared" si="318"/>
        <v>19</v>
      </c>
      <c r="R3130" s="12">
        <f t="shared" si="323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320"/>
        <v>1242</v>
      </c>
      <c r="F3131" s="4">
        <f t="shared" si="321"/>
        <v>80</v>
      </c>
      <c r="G3131" s="4">
        <f t="shared" si="324"/>
        <v>24</v>
      </c>
      <c r="H3131" s="4">
        <f t="shared" si="317"/>
        <v>0</v>
      </c>
      <c r="I3131" s="5">
        <f t="shared" si="316"/>
        <v>0</v>
      </c>
      <c r="M3131" s="3">
        <v>16</v>
      </c>
      <c r="N3131" s="11">
        <f t="shared" si="322"/>
        <v>0</v>
      </c>
      <c r="O3131" s="3">
        <v>1</v>
      </c>
      <c r="P3131" s="11">
        <f t="shared" si="319"/>
        <v>0</v>
      </c>
      <c r="Q3131" s="12">
        <f t="shared" ref="Q3131:Q3194" si="325">G3131-O3131-M3131</f>
        <v>7</v>
      </c>
      <c r="R3131" s="12">
        <f t="shared" si="323"/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20"/>
        <v>1106</v>
      </c>
      <c r="F3132" s="4">
        <f t="shared" si="321"/>
        <v>91</v>
      </c>
      <c r="G3132" s="4">
        <f t="shared" si="324"/>
        <v>150</v>
      </c>
      <c r="H3132" s="4">
        <f t="shared" si="317"/>
        <v>12</v>
      </c>
      <c r="I3132" s="5">
        <f t="shared" si="316"/>
        <v>8.6956521739130432E-2</v>
      </c>
      <c r="M3132" s="3">
        <v>18</v>
      </c>
      <c r="N3132" s="11">
        <f t="shared" si="322"/>
        <v>0</v>
      </c>
      <c r="O3132" s="3">
        <v>2</v>
      </c>
      <c r="P3132" s="11">
        <f t="shared" si="319"/>
        <v>0</v>
      </c>
      <c r="Q3132" s="12">
        <f t="shared" si="325"/>
        <v>130</v>
      </c>
      <c r="R3132" s="12">
        <f t="shared" si="323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20"/>
        <v>159</v>
      </c>
      <c r="F3133" s="4">
        <f t="shared" si="321"/>
        <v>12</v>
      </c>
      <c r="G3133" s="4">
        <f t="shared" si="324"/>
        <v>6</v>
      </c>
      <c r="H3133" s="4">
        <f t="shared" si="317"/>
        <v>1</v>
      </c>
      <c r="I3133" s="5">
        <f t="shared" si="316"/>
        <v>0.2</v>
      </c>
      <c r="M3133" s="3">
        <v>4</v>
      </c>
      <c r="N3133" s="11">
        <f t="shared" si="322"/>
        <v>0</v>
      </c>
      <c r="O3133" s="3">
        <v>1</v>
      </c>
      <c r="P3133" s="11">
        <f t="shared" si="319"/>
        <v>0</v>
      </c>
      <c r="Q3133" s="12">
        <f t="shared" si="325"/>
        <v>1</v>
      </c>
      <c r="R3133" s="12">
        <f t="shared" si="323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20"/>
        <v>3112</v>
      </c>
      <c r="F3134" s="4">
        <f t="shared" si="321"/>
        <v>33</v>
      </c>
      <c r="G3134" s="4">
        <f t="shared" si="324"/>
        <v>586</v>
      </c>
      <c r="H3134" s="4">
        <f t="shared" si="317"/>
        <v>1</v>
      </c>
      <c r="I3134" s="5">
        <f t="shared" si="316"/>
        <v>1.7094017094017094E-3</v>
      </c>
      <c r="M3134" s="3">
        <v>6</v>
      </c>
      <c r="N3134" s="11">
        <f t="shared" si="322"/>
        <v>0</v>
      </c>
      <c r="O3134" s="3">
        <v>0</v>
      </c>
      <c r="P3134" s="11">
        <f t="shared" si="319"/>
        <v>0</v>
      </c>
      <c r="Q3134" s="12">
        <f t="shared" si="325"/>
        <v>580</v>
      </c>
      <c r="R3134" s="12">
        <f t="shared" si="323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20"/>
        <v>975</v>
      </c>
      <c r="F3135" s="4">
        <f t="shared" si="321"/>
        <v>88</v>
      </c>
      <c r="G3135" s="4">
        <f t="shared" si="324"/>
        <v>53</v>
      </c>
      <c r="H3135" s="4">
        <f t="shared" si="317"/>
        <v>4</v>
      </c>
      <c r="I3135" s="5">
        <f t="shared" si="316"/>
        <v>8.1632653061224483E-2</v>
      </c>
      <c r="M3135" s="3">
        <v>41</v>
      </c>
      <c r="N3135" s="11">
        <f t="shared" si="322"/>
        <v>0</v>
      </c>
      <c r="O3135" s="3">
        <v>3</v>
      </c>
      <c r="P3135" s="11">
        <f t="shared" si="319"/>
        <v>0</v>
      </c>
      <c r="Q3135" s="12">
        <f t="shared" si="325"/>
        <v>9</v>
      </c>
      <c r="R3135" s="12">
        <f t="shared" si="323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20"/>
        <v>683</v>
      </c>
      <c r="F3136" s="4">
        <f t="shared" si="321"/>
        <v>60</v>
      </c>
      <c r="G3136" s="4">
        <f t="shared" si="324"/>
        <v>41</v>
      </c>
      <c r="H3136" s="4">
        <f t="shared" si="317"/>
        <v>1</v>
      </c>
      <c r="I3136" s="5">
        <f t="shared" si="316"/>
        <v>2.5000000000000001E-2</v>
      </c>
      <c r="M3136" s="3">
        <v>36</v>
      </c>
      <c r="N3136" s="11">
        <f t="shared" si="322"/>
        <v>0</v>
      </c>
      <c r="O3136" s="3">
        <v>1</v>
      </c>
      <c r="P3136" s="11">
        <f t="shared" si="319"/>
        <v>0</v>
      </c>
      <c r="Q3136" s="12">
        <f t="shared" si="325"/>
        <v>4</v>
      </c>
      <c r="R3136" s="12">
        <f t="shared" si="323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20"/>
        <v>274</v>
      </c>
      <c r="F3137" s="4">
        <f t="shared" si="321"/>
        <v>30</v>
      </c>
      <c r="G3137" s="4">
        <f t="shared" si="324"/>
        <v>13</v>
      </c>
      <c r="H3137" s="4">
        <f t="shared" si="317"/>
        <v>0</v>
      </c>
      <c r="I3137" s="5">
        <f t="shared" si="316"/>
        <v>0</v>
      </c>
      <c r="M3137" s="3">
        <v>12</v>
      </c>
      <c r="N3137" s="11">
        <f t="shared" si="322"/>
        <v>1</v>
      </c>
      <c r="O3137" s="3">
        <v>1</v>
      </c>
      <c r="P3137" s="11">
        <f t="shared" si="319"/>
        <v>0</v>
      </c>
      <c r="Q3137" s="12">
        <f t="shared" si="325"/>
        <v>0</v>
      </c>
      <c r="R3137" s="12">
        <f t="shared" si="323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20"/>
        <v>230</v>
      </c>
      <c r="F3138" s="4">
        <f t="shared" si="321"/>
        <v>19</v>
      </c>
      <c r="G3138" s="4">
        <f t="shared" si="324"/>
        <v>10</v>
      </c>
      <c r="H3138" s="4">
        <f t="shared" si="317"/>
        <v>0</v>
      </c>
      <c r="I3138" s="5">
        <f t="shared" si="316"/>
        <v>0</v>
      </c>
      <c r="M3138" s="3">
        <v>6</v>
      </c>
      <c r="N3138" s="11">
        <f t="shared" si="322"/>
        <v>1</v>
      </c>
      <c r="O3138" s="3">
        <v>0</v>
      </c>
      <c r="P3138" s="11">
        <f t="shared" si="319"/>
        <v>0</v>
      </c>
      <c r="Q3138" s="12">
        <f t="shared" si="325"/>
        <v>4</v>
      </c>
      <c r="R3138" s="12">
        <f t="shared" si="323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20"/>
        <v>391</v>
      </c>
      <c r="F3139" s="4">
        <f t="shared" si="321"/>
        <v>31</v>
      </c>
      <c r="G3139" s="4">
        <f t="shared" si="324"/>
        <v>16</v>
      </c>
      <c r="H3139" s="4">
        <f t="shared" si="317"/>
        <v>2</v>
      </c>
      <c r="I3139" s="5">
        <f t="shared" ref="I3139:I3202" si="326">IFERROR((G3139-SUMIFS(G:G,A:A,A3139-1,B:B,B3139))/SUMIFS(G:G,A:A,A3139-1,B:B,B3139),0)</f>
        <v>0.14285714285714285</v>
      </c>
      <c r="M3139" s="3">
        <v>11</v>
      </c>
      <c r="N3139" s="11">
        <f t="shared" si="322"/>
        <v>0</v>
      </c>
      <c r="O3139" s="3">
        <v>1</v>
      </c>
      <c r="P3139" s="11">
        <f t="shared" si="319"/>
        <v>0</v>
      </c>
      <c r="Q3139" s="12">
        <f t="shared" si="325"/>
        <v>4</v>
      </c>
      <c r="R3139" s="12">
        <f t="shared" si="323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20"/>
        <v>368</v>
      </c>
      <c r="F3140" s="4">
        <f t="shared" si="321"/>
        <v>46</v>
      </c>
      <c r="G3140" s="4">
        <f t="shared" si="324"/>
        <v>10</v>
      </c>
      <c r="H3140" s="4">
        <f t="shared" si="317"/>
        <v>3</v>
      </c>
      <c r="I3140" s="5">
        <f t="shared" si="326"/>
        <v>0.42857142857142855</v>
      </c>
      <c r="M3140" s="3">
        <v>4</v>
      </c>
      <c r="N3140" s="11">
        <f t="shared" si="322"/>
        <v>1</v>
      </c>
      <c r="O3140" s="3">
        <v>1</v>
      </c>
      <c r="P3140" s="11">
        <f t="shared" si="319"/>
        <v>0</v>
      </c>
      <c r="Q3140" s="12">
        <f t="shared" si="325"/>
        <v>5</v>
      </c>
      <c r="R3140" s="12">
        <f t="shared" si="323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20"/>
        <v>711</v>
      </c>
      <c r="F3141" s="4">
        <f t="shared" si="321"/>
        <v>30</v>
      </c>
      <c r="G3141" s="4">
        <f t="shared" si="324"/>
        <v>36</v>
      </c>
      <c r="H3141" s="4">
        <f t="shared" ref="H3141:H3204" si="327">G3141-SUMIFS(G:G,A:A,A3141-1,B:B,B3141)</f>
        <v>4</v>
      </c>
      <c r="I3141" s="5">
        <f t="shared" si="326"/>
        <v>0.125</v>
      </c>
      <c r="M3141" s="3">
        <v>23</v>
      </c>
      <c r="N3141" s="11">
        <f t="shared" si="322"/>
        <v>0</v>
      </c>
      <c r="O3141" s="3">
        <v>0</v>
      </c>
      <c r="P3141" s="11">
        <f t="shared" si="319"/>
        <v>0</v>
      </c>
      <c r="Q3141" s="12">
        <f t="shared" si="325"/>
        <v>13</v>
      </c>
      <c r="R3141" s="12">
        <f t="shared" si="323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20"/>
        <v>248</v>
      </c>
      <c r="F3142" s="4">
        <f t="shared" si="321"/>
        <v>25</v>
      </c>
      <c r="G3142" s="4">
        <f t="shared" si="324"/>
        <v>10</v>
      </c>
      <c r="H3142" s="4">
        <f t="shared" si="327"/>
        <v>0</v>
      </c>
      <c r="I3142" s="5">
        <f t="shared" si="326"/>
        <v>0</v>
      </c>
      <c r="M3142" s="3">
        <v>5</v>
      </c>
      <c r="N3142" s="11">
        <f t="shared" si="322"/>
        <v>0</v>
      </c>
      <c r="O3142" s="3">
        <v>0</v>
      </c>
      <c r="P3142" s="11">
        <f t="shared" si="319"/>
        <v>0</v>
      </c>
      <c r="Q3142" s="12">
        <f t="shared" si="325"/>
        <v>5</v>
      </c>
      <c r="R3142" s="12">
        <f t="shared" si="323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20"/>
        <v>175</v>
      </c>
      <c r="F3143" s="4">
        <f t="shared" si="321"/>
        <v>8</v>
      </c>
      <c r="G3143" s="4">
        <f t="shared" si="324"/>
        <v>5</v>
      </c>
      <c r="H3143" s="4">
        <f t="shared" si="327"/>
        <v>0</v>
      </c>
      <c r="I3143" s="5">
        <f t="shared" si="326"/>
        <v>0</v>
      </c>
      <c r="M3143" s="3">
        <v>4</v>
      </c>
      <c r="N3143" s="11">
        <f t="shared" si="322"/>
        <v>0</v>
      </c>
      <c r="O3143" s="3">
        <v>0</v>
      </c>
      <c r="P3143" s="11">
        <f t="shared" si="319"/>
        <v>0</v>
      </c>
      <c r="Q3143" s="12">
        <f t="shared" si="325"/>
        <v>1</v>
      </c>
      <c r="R3143" s="12">
        <f t="shared" si="323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20"/>
        <v>208</v>
      </c>
      <c r="F3144" s="4">
        <f t="shared" si="321"/>
        <v>8</v>
      </c>
      <c r="G3144" s="4">
        <f t="shared" si="324"/>
        <v>5</v>
      </c>
      <c r="H3144" s="4">
        <f t="shared" si="327"/>
        <v>0</v>
      </c>
      <c r="I3144" s="5">
        <f t="shared" si="326"/>
        <v>0</v>
      </c>
      <c r="M3144" s="3">
        <v>3</v>
      </c>
      <c r="N3144" s="11">
        <f t="shared" si="322"/>
        <v>0</v>
      </c>
      <c r="O3144" s="3">
        <v>0</v>
      </c>
      <c r="P3144" s="11">
        <f t="shared" si="319"/>
        <v>0</v>
      </c>
      <c r="Q3144" s="12">
        <f t="shared" si="325"/>
        <v>2</v>
      </c>
      <c r="R3144" s="12">
        <f t="shared" si="323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20"/>
        <v>264</v>
      </c>
      <c r="F3145" s="4">
        <f t="shared" si="321"/>
        <v>18</v>
      </c>
      <c r="G3145" s="4">
        <f t="shared" si="324"/>
        <v>14</v>
      </c>
      <c r="H3145" s="4">
        <f t="shared" si="327"/>
        <v>0</v>
      </c>
      <c r="I3145" s="5">
        <f t="shared" si="326"/>
        <v>0</v>
      </c>
      <c r="M3145" s="3">
        <v>12</v>
      </c>
      <c r="N3145" s="11">
        <f t="shared" si="322"/>
        <v>0</v>
      </c>
      <c r="O3145" s="3">
        <v>0</v>
      </c>
      <c r="P3145" s="11">
        <f t="shared" si="319"/>
        <v>0</v>
      </c>
      <c r="Q3145" s="12">
        <f t="shared" si="325"/>
        <v>2</v>
      </c>
      <c r="R3145" s="12">
        <f t="shared" si="323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20"/>
        <v>881</v>
      </c>
      <c r="F3146" s="4">
        <f t="shared" si="321"/>
        <v>51</v>
      </c>
      <c r="G3146" s="4">
        <f t="shared" si="324"/>
        <v>31</v>
      </c>
      <c r="H3146" s="4">
        <f t="shared" si="327"/>
        <v>4</v>
      </c>
      <c r="I3146" s="5">
        <f t="shared" si="326"/>
        <v>0.14814814814814814</v>
      </c>
      <c r="M3146" s="3">
        <v>9</v>
      </c>
      <c r="N3146" s="11">
        <f t="shared" si="322"/>
        <v>0</v>
      </c>
      <c r="O3146" s="3">
        <v>0</v>
      </c>
      <c r="P3146" s="11">
        <f t="shared" si="319"/>
        <v>0</v>
      </c>
      <c r="Q3146" s="12">
        <f t="shared" si="325"/>
        <v>22</v>
      </c>
      <c r="R3146" s="12">
        <f t="shared" si="323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20"/>
        <v>274</v>
      </c>
      <c r="F3147" s="4">
        <f t="shared" si="321"/>
        <v>68</v>
      </c>
      <c r="G3147" s="4">
        <f t="shared" si="324"/>
        <v>7</v>
      </c>
      <c r="H3147" s="4">
        <f t="shared" si="327"/>
        <v>1</v>
      </c>
      <c r="I3147" s="5">
        <f t="shared" si="326"/>
        <v>0.16666666666666666</v>
      </c>
      <c r="M3147" s="3">
        <v>1</v>
      </c>
      <c r="N3147" s="11">
        <f t="shared" si="322"/>
        <v>0</v>
      </c>
      <c r="O3147" s="3">
        <v>0</v>
      </c>
      <c r="P3147" s="11">
        <f t="shared" si="319"/>
        <v>0</v>
      </c>
      <c r="Q3147" s="12">
        <f t="shared" si="325"/>
        <v>6</v>
      </c>
      <c r="R3147" s="12">
        <f t="shared" si="323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20"/>
        <v>1332</v>
      </c>
      <c r="F3148" s="4">
        <f t="shared" si="321"/>
        <v>87</v>
      </c>
      <c r="G3148" s="4">
        <f t="shared" si="324"/>
        <v>66</v>
      </c>
      <c r="H3148" s="4">
        <f t="shared" si="327"/>
        <v>-1</v>
      </c>
      <c r="I3148" s="5">
        <f t="shared" si="326"/>
        <v>-1.4925373134328358E-2</v>
      </c>
      <c r="M3148" s="3">
        <v>37</v>
      </c>
      <c r="N3148" s="11">
        <f t="shared" si="322"/>
        <v>1</v>
      </c>
      <c r="O3148" s="3">
        <v>0</v>
      </c>
      <c r="P3148" s="11">
        <f t="shared" si="319"/>
        <v>0</v>
      </c>
      <c r="Q3148" s="12">
        <f t="shared" si="325"/>
        <v>29</v>
      </c>
      <c r="R3148" s="12">
        <f t="shared" si="323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20"/>
        <v>14442</v>
      </c>
      <c r="F3149" s="4">
        <f t="shared" si="321"/>
        <v>1008</v>
      </c>
      <c r="G3149" s="4">
        <f t="shared" si="324"/>
        <v>2136</v>
      </c>
      <c r="H3149" s="4">
        <f t="shared" si="327"/>
        <v>125</v>
      </c>
      <c r="I3149" s="5">
        <f t="shared" si="326"/>
        <v>6.2158130283441075E-2</v>
      </c>
      <c r="M3149" s="3">
        <v>1029</v>
      </c>
      <c r="N3149" s="11">
        <f t="shared" si="322"/>
        <v>14</v>
      </c>
      <c r="O3149" s="3">
        <v>22</v>
      </c>
      <c r="P3149" s="11">
        <f t="shared" si="319"/>
        <v>1</v>
      </c>
      <c r="Q3149" s="12">
        <f t="shared" si="325"/>
        <v>1085</v>
      </c>
      <c r="R3149" s="12">
        <f t="shared" si="323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20"/>
        <v>131</v>
      </c>
      <c r="F3150" s="4">
        <f t="shared" si="321"/>
        <v>6</v>
      </c>
      <c r="G3150" s="4">
        <f t="shared" si="324"/>
        <v>4</v>
      </c>
      <c r="H3150" s="4">
        <f t="shared" si="327"/>
        <v>0</v>
      </c>
      <c r="I3150" s="5">
        <f t="shared" si="326"/>
        <v>0</v>
      </c>
      <c r="M3150" s="3">
        <v>2</v>
      </c>
      <c r="N3150" s="11">
        <f t="shared" si="322"/>
        <v>0</v>
      </c>
      <c r="O3150" s="3">
        <v>0</v>
      </c>
      <c r="P3150" s="11">
        <f t="shared" si="319"/>
        <v>0</v>
      </c>
      <c r="Q3150" s="12">
        <f t="shared" si="325"/>
        <v>2</v>
      </c>
      <c r="R3150" s="12">
        <f t="shared" si="323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20"/>
        <v>450</v>
      </c>
      <c r="F3151" s="4">
        <f t="shared" si="321"/>
        <v>29</v>
      </c>
      <c r="G3151" s="4">
        <f t="shared" si="324"/>
        <v>11</v>
      </c>
      <c r="H3151" s="4">
        <f t="shared" si="327"/>
        <v>-1</v>
      </c>
      <c r="I3151" s="5">
        <f t="shared" si="326"/>
        <v>-8.3333333333333329E-2</v>
      </c>
      <c r="M3151" s="3">
        <v>8</v>
      </c>
      <c r="N3151" s="11">
        <f t="shared" si="322"/>
        <v>1</v>
      </c>
      <c r="O3151" s="3">
        <v>0</v>
      </c>
      <c r="P3151" s="11">
        <f t="shared" si="319"/>
        <v>0</v>
      </c>
      <c r="Q3151" s="12">
        <f t="shared" si="325"/>
        <v>3</v>
      </c>
      <c r="R3151" s="12">
        <f t="shared" si="323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20"/>
        <v>822</v>
      </c>
      <c r="F3152" s="4">
        <f t="shared" si="321"/>
        <v>88</v>
      </c>
      <c r="G3152" s="4">
        <f t="shared" si="324"/>
        <v>64</v>
      </c>
      <c r="H3152" s="4">
        <f t="shared" si="327"/>
        <v>1</v>
      </c>
      <c r="I3152" s="5">
        <f t="shared" si="326"/>
        <v>1.5873015873015872E-2</v>
      </c>
      <c r="M3152" s="3">
        <v>35</v>
      </c>
      <c r="N3152" s="11">
        <f t="shared" si="322"/>
        <v>1</v>
      </c>
      <c r="O3152" s="3">
        <v>0</v>
      </c>
      <c r="P3152" s="11">
        <f t="shared" si="319"/>
        <v>0</v>
      </c>
      <c r="Q3152" s="12">
        <f t="shared" si="325"/>
        <v>29</v>
      </c>
      <c r="R3152" s="12">
        <f t="shared" si="323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20"/>
        <v>542</v>
      </c>
      <c r="F3153" s="4">
        <f t="shared" si="321"/>
        <v>31</v>
      </c>
      <c r="G3153" s="4">
        <f t="shared" si="324"/>
        <v>31</v>
      </c>
      <c r="H3153" s="4">
        <f t="shared" si="327"/>
        <v>1</v>
      </c>
      <c r="I3153" s="5">
        <f t="shared" si="326"/>
        <v>3.3333333333333333E-2</v>
      </c>
      <c r="M3153" s="3">
        <v>13</v>
      </c>
      <c r="N3153" s="11">
        <f t="shared" si="322"/>
        <v>0</v>
      </c>
      <c r="O3153" s="3">
        <v>0</v>
      </c>
      <c r="P3153" s="11">
        <f t="shared" si="319"/>
        <v>0</v>
      </c>
      <c r="Q3153" s="12">
        <f t="shared" si="325"/>
        <v>18</v>
      </c>
      <c r="R3153" s="12">
        <f t="shared" si="323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20"/>
        <v>879</v>
      </c>
      <c r="F3154" s="4">
        <f t="shared" si="321"/>
        <v>43</v>
      </c>
      <c r="G3154" s="4">
        <f t="shared" si="324"/>
        <v>51</v>
      </c>
      <c r="H3154" s="4">
        <f t="shared" si="327"/>
        <v>3</v>
      </c>
      <c r="I3154" s="5">
        <f t="shared" si="326"/>
        <v>6.25E-2</v>
      </c>
      <c r="M3154" s="3">
        <v>28</v>
      </c>
      <c r="N3154" s="11">
        <f t="shared" si="322"/>
        <v>0</v>
      </c>
      <c r="O3154" s="3">
        <v>1</v>
      </c>
      <c r="P3154" s="11">
        <f t="shared" si="319"/>
        <v>0</v>
      </c>
      <c r="Q3154" s="12">
        <f t="shared" si="325"/>
        <v>22</v>
      </c>
      <c r="R3154" s="12">
        <f t="shared" si="323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20"/>
        <v>207</v>
      </c>
      <c r="F3155" s="4">
        <f t="shared" si="321"/>
        <v>12</v>
      </c>
      <c r="G3155" s="4">
        <f t="shared" si="324"/>
        <v>4</v>
      </c>
      <c r="H3155" s="4">
        <f t="shared" si="327"/>
        <v>0</v>
      </c>
      <c r="I3155" s="5">
        <f t="shared" si="326"/>
        <v>0</v>
      </c>
      <c r="M3155" s="3">
        <v>1</v>
      </c>
      <c r="N3155" s="11">
        <f t="shared" si="322"/>
        <v>0</v>
      </c>
      <c r="O3155" s="3">
        <v>0</v>
      </c>
      <c r="P3155" s="11">
        <f t="shared" si="319"/>
        <v>0</v>
      </c>
      <c r="Q3155" s="12">
        <f t="shared" si="325"/>
        <v>3</v>
      </c>
      <c r="R3155" s="12">
        <f t="shared" si="323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20"/>
        <v>754</v>
      </c>
      <c r="F3156" s="4">
        <f t="shared" si="321"/>
        <v>74</v>
      </c>
      <c r="G3156" s="4">
        <f t="shared" si="324"/>
        <v>29</v>
      </c>
      <c r="H3156" s="4">
        <f t="shared" si="327"/>
        <v>0</v>
      </c>
      <c r="I3156" s="5">
        <f t="shared" si="326"/>
        <v>0</v>
      </c>
      <c r="M3156" s="3">
        <v>24</v>
      </c>
      <c r="N3156" s="11">
        <f t="shared" si="322"/>
        <v>0</v>
      </c>
      <c r="O3156" s="3">
        <v>1</v>
      </c>
      <c r="P3156" s="11">
        <f t="shared" si="319"/>
        <v>0</v>
      </c>
      <c r="Q3156" s="12">
        <f t="shared" si="325"/>
        <v>4</v>
      </c>
      <c r="R3156" s="12">
        <f t="shared" si="323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20"/>
        <v>803</v>
      </c>
      <c r="F3157" s="4">
        <f t="shared" si="321"/>
        <v>75</v>
      </c>
      <c r="G3157" s="4">
        <f t="shared" si="324"/>
        <v>35</v>
      </c>
      <c r="H3157" s="4">
        <f t="shared" si="327"/>
        <v>1</v>
      </c>
      <c r="I3157" s="5">
        <f t="shared" si="326"/>
        <v>2.9411764705882353E-2</v>
      </c>
      <c r="M3157" s="3">
        <v>17</v>
      </c>
      <c r="N3157" s="11">
        <f t="shared" si="322"/>
        <v>0</v>
      </c>
      <c r="O3157" s="3">
        <v>1</v>
      </c>
      <c r="P3157" s="11">
        <f t="shared" si="319"/>
        <v>0</v>
      </c>
      <c r="Q3157" s="12">
        <f t="shared" si="325"/>
        <v>17</v>
      </c>
      <c r="R3157" s="12">
        <f t="shared" si="323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20"/>
        <v>333</v>
      </c>
      <c r="F3158" s="4">
        <f t="shared" si="321"/>
        <v>26</v>
      </c>
      <c r="G3158" s="4">
        <f t="shared" si="324"/>
        <v>5</v>
      </c>
      <c r="H3158" s="4">
        <f t="shared" si="327"/>
        <v>0</v>
      </c>
      <c r="I3158" s="5">
        <f t="shared" si="326"/>
        <v>0</v>
      </c>
      <c r="M3158" s="3">
        <v>3</v>
      </c>
      <c r="N3158" s="11">
        <f t="shared" si="322"/>
        <v>0</v>
      </c>
      <c r="O3158" s="3">
        <v>0</v>
      </c>
      <c r="P3158" s="11">
        <f t="shared" si="319"/>
        <v>0</v>
      </c>
      <c r="Q3158" s="12">
        <f t="shared" si="325"/>
        <v>2</v>
      </c>
      <c r="R3158" s="12">
        <f t="shared" si="323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20"/>
        <v>245</v>
      </c>
      <c r="F3159" s="4">
        <f t="shared" si="321"/>
        <v>6</v>
      </c>
      <c r="G3159" s="4">
        <f t="shared" si="324"/>
        <v>4</v>
      </c>
      <c r="H3159" s="4">
        <f t="shared" si="327"/>
        <v>0</v>
      </c>
      <c r="I3159" s="5">
        <f t="shared" si="326"/>
        <v>0</v>
      </c>
      <c r="M3159" s="3">
        <v>4</v>
      </c>
      <c r="N3159" s="11">
        <f t="shared" si="322"/>
        <v>0</v>
      </c>
      <c r="O3159" s="3">
        <v>0</v>
      </c>
      <c r="P3159" s="11">
        <f t="shared" si="319"/>
        <v>0</v>
      </c>
      <c r="Q3159" s="12">
        <f t="shared" si="325"/>
        <v>0</v>
      </c>
      <c r="R3159" s="12">
        <f t="shared" si="323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20"/>
        <v>605</v>
      </c>
      <c r="F3160" s="4">
        <f t="shared" si="321"/>
        <v>73</v>
      </c>
      <c r="G3160" s="4">
        <f t="shared" si="324"/>
        <v>41</v>
      </c>
      <c r="H3160" s="4">
        <f t="shared" si="327"/>
        <v>0</v>
      </c>
      <c r="I3160" s="5">
        <f t="shared" si="326"/>
        <v>0</v>
      </c>
      <c r="M3160" s="3">
        <v>25</v>
      </c>
      <c r="N3160" s="11">
        <f t="shared" si="322"/>
        <v>0</v>
      </c>
      <c r="O3160" s="3">
        <v>2</v>
      </c>
      <c r="P3160" s="11">
        <f t="shared" si="319"/>
        <v>0</v>
      </c>
      <c r="Q3160" s="12">
        <f t="shared" si="325"/>
        <v>14</v>
      </c>
      <c r="R3160" s="12">
        <f t="shared" si="323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20"/>
        <v>298</v>
      </c>
      <c r="F3161" s="4">
        <f t="shared" si="321"/>
        <v>9</v>
      </c>
      <c r="G3161" s="4">
        <f t="shared" si="324"/>
        <v>28</v>
      </c>
      <c r="H3161" s="4">
        <f t="shared" si="327"/>
        <v>0</v>
      </c>
      <c r="I3161" s="5">
        <f t="shared" si="326"/>
        <v>0</v>
      </c>
      <c r="M3161" s="3">
        <v>20</v>
      </c>
      <c r="N3161" s="11">
        <f t="shared" si="322"/>
        <v>0</v>
      </c>
      <c r="O3161" s="3">
        <v>1</v>
      </c>
      <c r="P3161" s="11">
        <f t="shared" si="319"/>
        <v>0</v>
      </c>
      <c r="Q3161" s="12">
        <f t="shared" si="325"/>
        <v>7</v>
      </c>
      <c r="R3161" s="12">
        <f t="shared" si="323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20"/>
        <v>441</v>
      </c>
      <c r="F3162" s="4">
        <f t="shared" si="321"/>
        <v>30</v>
      </c>
      <c r="G3162" s="4">
        <f t="shared" si="324"/>
        <v>14</v>
      </c>
      <c r="H3162" s="4">
        <f t="shared" si="327"/>
        <v>0</v>
      </c>
      <c r="I3162" s="5">
        <f t="shared" si="326"/>
        <v>0</v>
      </c>
      <c r="M3162" s="3">
        <v>5</v>
      </c>
      <c r="N3162" s="11">
        <f t="shared" si="322"/>
        <v>0</v>
      </c>
      <c r="O3162" s="3">
        <v>2</v>
      </c>
      <c r="P3162" s="11">
        <f t="shared" si="319"/>
        <v>0</v>
      </c>
      <c r="Q3162" s="12">
        <f t="shared" si="325"/>
        <v>7</v>
      </c>
      <c r="R3162" s="12">
        <f t="shared" si="323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20"/>
        <v>1939</v>
      </c>
      <c r="F3163" s="4">
        <f t="shared" si="321"/>
        <v>64</v>
      </c>
      <c r="G3163" s="4">
        <f t="shared" si="324"/>
        <v>140</v>
      </c>
      <c r="H3163" s="4">
        <f t="shared" si="327"/>
        <v>7</v>
      </c>
      <c r="I3163" s="5">
        <f t="shared" si="326"/>
        <v>5.2631578947368418E-2</v>
      </c>
      <c r="M3163" s="3">
        <v>80</v>
      </c>
      <c r="N3163" s="11">
        <f t="shared" si="322"/>
        <v>0</v>
      </c>
      <c r="O3163" s="3">
        <v>13</v>
      </c>
      <c r="P3163" s="11">
        <f t="shared" si="319"/>
        <v>0</v>
      </c>
      <c r="Q3163" s="12">
        <f t="shared" si="325"/>
        <v>47</v>
      </c>
      <c r="R3163" s="12">
        <f t="shared" si="323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20"/>
        <v>27</v>
      </c>
      <c r="F3164" s="4">
        <f t="shared" si="321"/>
        <v>2</v>
      </c>
      <c r="G3164" s="4">
        <f t="shared" si="324"/>
        <v>0</v>
      </c>
      <c r="H3164" s="4">
        <f t="shared" si="327"/>
        <v>0</v>
      </c>
      <c r="I3164" s="5">
        <f t="shared" si="326"/>
        <v>0</v>
      </c>
      <c r="M3164" s="3">
        <v>0</v>
      </c>
      <c r="N3164" s="11">
        <f t="shared" si="322"/>
        <v>0</v>
      </c>
      <c r="O3164" s="3">
        <v>0</v>
      </c>
      <c r="P3164" s="11">
        <f t="shared" ref="P3164:P3227" si="328">O3164-SUMIFS(O:O,B:B,B3164,A:A,A3164-1)</f>
        <v>0</v>
      </c>
      <c r="Q3164" s="12">
        <f t="shared" si="325"/>
        <v>0</v>
      </c>
      <c r="R3164" s="12">
        <f t="shared" si="323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20"/>
        <v>302</v>
      </c>
      <c r="F3165" s="4">
        <f t="shared" si="321"/>
        <v>34</v>
      </c>
      <c r="G3165" s="4">
        <f t="shared" si="324"/>
        <v>11</v>
      </c>
      <c r="H3165" s="4">
        <f t="shared" si="327"/>
        <v>2</v>
      </c>
      <c r="I3165" s="5">
        <f t="shared" si="326"/>
        <v>0.22222222222222221</v>
      </c>
      <c r="M3165" s="3">
        <v>7</v>
      </c>
      <c r="N3165" s="11">
        <f t="shared" si="322"/>
        <v>1</v>
      </c>
      <c r="O3165" s="3">
        <v>0</v>
      </c>
      <c r="P3165" s="11">
        <f t="shared" si="328"/>
        <v>0</v>
      </c>
      <c r="Q3165" s="12">
        <f t="shared" si="325"/>
        <v>4</v>
      </c>
      <c r="R3165" s="12">
        <f t="shared" si="323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20"/>
        <v>751</v>
      </c>
      <c r="F3166" s="4">
        <f t="shared" si="321"/>
        <v>45</v>
      </c>
      <c r="G3166" s="4">
        <f t="shared" si="324"/>
        <v>5</v>
      </c>
      <c r="H3166" s="4">
        <f t="shared" si="327"/>
        <v>1</v>
      </c>
      <c r="I3166" s="5">
        <f t="shared" si="326"/>
        <v>0.25</v>
      </c>
      <c r="M3166" s="3">
        <v>3</v>
      </c>
      <c r="N3166" s="11">
        <f t="shared" si="322"/>
        <v>0</v>
      </c>
      <c r="O3166" s="3">
        <v>0</v>
      </c>
      <c r="P3166" s="11">
        <f t="shared" si="328"/>
        <v>0</v>
      </c>
      <c r="Q3166" s="12">
        <f t="shared" si="325"/>
        <v>2</v>
      </c>
      <c r="R3166" s="12">
        <f t="shared" si="323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20"/>
        <v>642</v>
      </c>
      <c r="F3167" s="4">
        <f t="shared" si="321"/>
        <v>15</v>
      </c>
      <c r="G3167" s="4">
        <f t="shared" si="324"/>
        <v>29</v>
      </c>
      <c r="H3167" s="4">
        <f t="shared" si="327"/>
        <v>1</v>
      </c>
      <c r="I3167" s="5">
        <f t="shared" si="326"/>
        <v>3.5714285714285712E-2</v>
      </c>
      <c r="M3167" s="3">
        <v>26</v>
      </c>
      <c r="N3167" s="11">
        <f t="shared" si="322"/>
        <v>1</v>
      </c>
      <c r="O3167" s="3">
        <v>2</v>
      </c>
      <c r="P3167" s="11">
        <f t="shared" si="328"/>
        <v>0</v>
      </c>
      <c r="Q3167" s="12">
        <f t="shared" si="325"/>
        <v>1</v>
      </c>
      <c r="R3167" s="12">
        <f t="shared" si="323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20"/>
        <v>273</v>
      </c>
      <c r="F3168" s="4">
        <f t="shared" si="321"/>
        <v>30</v>
      </c>
      <c r="G3168" s="4">
        <f t="shared" si="324"/>
        <v>17</v>
      </c>
      <c r="H3168" s="4">
        <f t="shared" si="327"/>
        <v>2</v>
      </c>
      <c r="I3168" s="5">
        <f t="shared" si="326"/>
        <v>0.13333333333333333</v>
      </c>
      <c r="M3168" s="3">
        <v>6</v>
      </c>
      <c r="N3168" s="11">
        <f t="shared" si="322"/>
        <v>1</v>
      </c>
      <c r="O3168" s="3">
        <v>1</v>
      </c>
      <c r="P3168" s="11">
        <f t="shared" si="328"/>
        <v>0</v>
      </c>
      <c r="Q3168" s="12">
        <f t="shared" si="325"/>
        <v>10</v>
      </c>
      <c r="R3168" s="12">
        <f t="shared" si="323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20"/>
        <v>332</v>
      </c>
      <c r="F3169" s="4">
        <f t="shared" si="321"/>
        <v>30</v>
      </c>
      <c r="G3169" s="4">
        <f t="shared" si="324"/>
        <v>5</v>
      </c>
      <c r="H3169" s="4">
        <f t="shared" si="327"/>
        <v>0</v>
      </c>
      <c r="I3169" s="5">
        <f t="shared" si="326"/>
        <v>0</v>
      </c>
      <c r="M3169" s="3">
        <v>3</v>
      </c>
      <c r="N3169" s="11">
        <f t="shared" si="322"/>
        <v>0</v>
      </c>
      <c r="O3169" s="3">
        <v>0</v>
      </c>
      <c r="P3169" s="11">
        <f t="shared" si="328"/>
        <v>0</v>
      </c>
      <c r="Q3169" s="12">
        <f t="shared" si="325"/>
        <v>2</v>
      </c>
      <c r="R3169" s="12">
        <f t="shared" si="323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20"/>
        <v>434</v>
      </c>
      <c r="F3170" s="4">
        <f t="shared" si="321"/>
        <v>53</v>
      </c>
      <c r="G3170" s="4">
        <f t="shared" si="324"/>
        <v>11</v>
      </c>
      <c r="H3170" s="4">
        <f t="shared" si="327"/>
        <v>0</v>
      </c>
      <c r="I3170" s="5">
        <f t="shared" si="326"/>
        <v>0</v>
      </c>
      <c r="M3170" s="3">
        <v>6</v>
      </c>
      <c r="N3170" s="11">
        <f t="shared" si="322"/>
        <v>0</v>
      </c>
      <c r="O3170" s="3">
        <v>0</v>
      </c>
      <c r="P3170" s="11">
        <f t="shared" si="328"/>
        <v>0</v>
      </c>
      <c r="Q3170" s="12">
        <f t="shared" si="325"/>
        <v>5</v>
      </c>
      <c r="R3170" s="12">
        <f t="shared" si="323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20"/>
        <v>435</v>
      </c>
      <c r="F3171" s="4">
        <f t="shared" si="321"/>
        <v>213</v>
      </c>
      <c r="G3171" s="4">
        <f t="shared" si="324"/>
        <v>40</v>
      </c>
      <c r="H3171" s="4">
        <f t="shared" si="327"/>
        <v>20</v>
      </c>
      <c r="I3171" s="5">
        <f t="shared" si="326"/>
        <v>1</v>
      </c>
      <c r="M3171" s="3">
        <v>2</v>
      </c>
      <c r="N3171" s="11">
        <f t="shared" si="322"/>
        <v>0</v>
      </c>
      <c r="O3171" s="3">
        <v>0</v>
      </c>
      <c r="P3171" s="11">
        <f t="shared" si="328"/>
        <v>0</v>
      </c>
      <c r="Q3171" s="12">
        <f t="shared" si="325"/>
        <v>38</v>
      </c>
      <c r="R3171" s="12">
        <f t="shared" si="323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20"/>
        <v>146</v>
      </c>
      <c r="F3172" s="4">
        <f t="shared" si="321"/>
        <v>4</v>
      </c>
      <c r="G3172" s="4">
        <f t="shared" si="324"/>
        <v>4</v>
      </c>
      <c r="H3172" s="4">
        <f t="shared" si="327"/>
        <v>0</v>
      </c>
      <c r="I3172" s="5">
        <f t="shared" si="326"/>
        <v>0</v>
      </c>
      <c r="M3172" s="3">
        <v>4</v>
      </c>
      <c r="N3172" s="11">
        <f t="shared" si="322"/>
        <v>0</v>
      </c>
      <c r="O3172" s="3">
        <v>0</v>
      </c>
      <c r="P3172" s="11">
        <f t="shared" si="328"/>
        <v>0</v>
      </c>
      <c r="Q3172" s="12">
        <f t="shared" si="325"/>
        <v>0</v>
      </c>
      <c r="R3172" s="12">
        <f t="shared" si="323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329">SUM(C3173:D3173)</f>
        <v>220</v>
      </c>
      <c r="F3173" s="4">
        <f t="shared" si="321"/>
        <v>13</v>
      </c>
      <c r="G3173" s="4">
        <f t="shared" si="324"/>
        <v>9</v>
      </c>
      <c r="H3173" s="4">
        <f t="shared" si="327"/>
        <v>2</v>
      </c>
      <c r="I3173" s="5">
        <f t="shared" si="326"/>
        <v>0.2857142857142857</v>
      </c>
      <c r="M3173" s="3">
        <v>4</v>
      </c>
      <c r="N3173" s="11">
        <f t="shared" si="322"/>
        <v>0</v>
      </c>
      <c r="O3173" s="3">
        <v>1</v>
      </c>
      <c r="P3173" s="11">
        <f t="shared" si="328"/>
        <v>1</v>
      </c>
      <c r="Q3173" s="12">
        <f t="shared" si="325"/>
        <v>4</v>
      </c>
      <c r="R3173" s="12">
        <f t="shared" si="323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29"/>
        <v>225</v>
      </c>
      <c r="F3174" s="4">
        <f t="shared" ref="F3174:F3237" si="330">E3174-SUMIFS(E:E,A:A,A3174-1,B:B,B3174)</f>
        <v>28</v>
      </c>
      <c r="G3174" s="4">
        <f t="shared" si="324"/>
        <v>7</v>
      </c>
      <c r="H3174" s="4">
        <f t="shared" si="327"/>
        <v>0</v>
      </c>
      <c r="I3174" s="5">
        <f t="shared" si="326"/>
        <v>0</v>
      </c>
      <c r="M3174" s="3">
        <v>6</v>
      </c>
      <c r="N3174" s="11">
        <f t="shared" ref="N3174:N3237" si="331">M3174-SUMIFS(M:M,B:B,B3174,A:A,A3174-1)</f>
        <v>0</v>
      </c>
      <c r="O3174" s="3">
        <v>0</v>
      </c>
      <c r="P3174" s="11">
        <f t="shared" si="328"/>
        <v>0</v>
      </c>
      <c r="Q3174" s="12">
        <f t="shared" si="325"/>
        <v>1</v>
      </c>
      <c r="R3174" s="12">
        <f t="shared" ref="R3174:R3237" si="332"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29"/>
        <v>468</v>
      </c>
      <c r="F3175" s="4">
        <f t="shared" si="330"/>
        <v>23</v>
      </c>
      <c r="G3175" s="4">
        <f t="shared" si="324"/>
        <v>17</v>
      </c>
      <c r="H3175" s="4">
        <f t="shared" si="327"/>
        <v>0</v>
      </c>
      <c r="I3175" s="5">
        <f t="shared" si="326"/>
        <v>0</v>
      </c>
      <c r="M3175" s="3">
        <v>13</v>
      </c>
      <c r="N3175" s="11">
        <f t="shared" si="331"/>
        <v>0</v>
      </c>
      <c r="O3175" s="3">
        <v>0</v>
      </c>
      <c r="P3175" s="11">
        <f t="shared" si="328"/>
        <v>0</v>
      </c>
      <c r="Q3175" s="12">
        <f t="shared" si="325"/>
        <v>4</v>
      </c>
      <c r="R3175" s="12">
        <f t="shared" si="332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29"/>
        <v>58</v>
      </c>
      <c r="F3176" s="4">
        <f t="shared" si="330"/>
        <v>7</v>
      </c>
      <c r="G3176" s="4">
        <f t="shared" si="324"/>
        <v>2</v>
      </c>
      <c r="H3176" s="4">
        <f t="shared" si="327"/>
        <v>0</v>
      </c>
      <c r="I3176" s="5">
        <f t="shared" si="326"/>
        <v>0</v>
      </c>
      <c r="M3176" s="3">
        <v>2</v>
      </c>
      <c r="N3176" s="11">
        <f t="shared" si="331"/>
        <v>0</v>
      </c>
      <c r="O3176" s="3">
        <v>0</v>
      </c>
      <c r="P3176" s="11">
        <f t="shared" si="328"/>
        <v>0</v>
      </c>
      <c r="Q3176" s="12">
        <f t="shared" si="325"/>
        <v>0</v>
      </c>
      <c r="R3176" s="12">
        <f t="shared" si="332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29"/>
        <v>5149</v>
      </c>
      <c r="F3177" s="4">
        <f t="shared" si="330"/>
        <v>588</v>
      </c>
      <c r="G3177" s="4">
        <f t="shared" si="324"/>
        <v>210</v>
      </c>
      <c r="H3177" s="4">
        <f t="shared" si="327"/>
        <v>6</v>
      </c>
      <c r="I3177" s="5">
        <f t="shared" si="326"/>
        <v>2.9411764705882353E-2</v>
      </c>
      <c r="M3177" s="3">
        <v>182</v>
      </c>
      <c r="N3177" s="11">
        <f t="shared" si="331"/>
        <v>2</v>
      </c>
      <c r="O3177" s="3">
        <v>4</v>
      </c>
      <c r="P3177" s="11">
        <f t="shared" si="328"/>
        <v>0</v>
      </c>
      <c r="Q3177" s="12">
        <f t="shared" si="325"/>
        <v>24</v>
      </c>
      <c r="R3177" s="12">
        <f t="shared" si="332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29"/>
        <v>1058</v>
      </c>
      <c r="F3178" s="4">
        <f t="shared" si="330"/>
        <v>4</v>
      </c>
      <c r="G3178" s="4">
        <f t="shared" si="324"/>
        <v>48</v>
      </c>
      <c r="H3178" s="4">
        <f t="shared" si="327"/>
        <v>2</v>
      </c>
      <c r="I3178" s="5">
        <f t="shared" si="326"/>
        <v>4.3478260869565216E-2</v>
      </c>
      <c r="M3178" s="3">
        <v>0</v>
      </c>
      <c r="N3178" s="11">
        <f t="shared" si="331"/>
        <v>0</v>
      </c>
      <c r="O3178" s="3">
        <v>0</v>
      </c>
      <c r="P3178" s="11">
        <f t="shared" si="328"/>
        <v>0</v>
      </c>
      <c r="Q3178" s="12">
        <f t="shared" si="325"/>
        <v>48</v>
      </c>
      <c r="R3178" s="12">
        <f t="shared" si="332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29"/>
        <v>266</v>
      </c>
      <c r="F3179" s="4">
        <f t="shared" si="330"/>
        <v>15</v>
      </c>
      <c r="G3179" s="4">
        <f t="shared" si="324"/>
        <v>16</v>
      </c>
      <c r="H3179" s="4">
        <f t="shared" si="327"/>
        <v>-1</v>
      </c>
      <c r="I3179" s="5">
        <f t="shared" si="326"/>
        <v>-5.8823529411764705E-2</v>
      </c>
      <c r="M3179" s="3">
        <v>2</v>
      </c>
      <c r="N3179" s="11">
        <f t="shared" si="331"/>
        <v>0</v>
      </c>
      <c r="O3179" s="3">
        <v>0</v>
      </c>
      <c r="P3179" s="11">
        <f t="shared" si="328"/>
        <v>0</v>
      </c>
      <c r="Q3179" s="12">
        <f t="shared" si="325"/>
        <v>14</v>
      </c>
      <c r="R3179" s="12">
        <f t="shared" si="332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29"/>
        <v>582</v>
      </c>
      <c r="F3180" s="4">
        <f t="shared" si="330"/>
        <v>64</v>
      </c>
      <c r="G3180" s="4">
        <f t="shared" si="324"/>
        <v>16</v>
      </c>
      <c r="H3180" s="4">
        <f t="shared" si="327"/>
        <v>0</v>
      </c>
      <c r="I3180" s="5">
        <f t="shared" si="326"/>
        <v>0</v>
      </c>
      <c r="M3180" s="3">
        <v>13</v>
      </c>
      <c r="N3180" s="11">
        <f t="shared" si="331"/>
        <v>0</v>
      </c>
      <c r="O3180" s="3">
        <v>0</v>
      </c>
      <c r="P3180" s="11">
        <f t="shared" si="328"/>
        <v>0</v>
      </c>
      <c r="Q3180" s="12">
        <f t="shared" si="325"/>
        <v>3</v>
      </c>
      <c r="R3180" s="12">
        <f t="shared" si="332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29"/>
        <v>75</v>
      </c>
      <c r="F3181" s="4">
        <f t="shared" si="330"/>
        <v>6</v>
      </c>
      <c r="G3181" s="4">
        <f t="shared" si="324"/>
        <v>2</v>
      </c>
      <c r="H3181" s="4">
        <f t="shared" si="327"/>
        <v>0</v>
      </c>
      <c r="I3181" s="5">
        <f t="shared" si="326"/>
        <v>0</v>
      </c>
      <c r="M3181" s="3">
        <v>2</v>
      </c>
      <c r="N3181" s="11">
        <f t="shared" si="331"/>
        <v>0</v>
      </c>
      <c r="O3181" s="3">
        <v>0</v>
      </c>
      <c r="P3181" s="11">
        <f t="shared" si="328"/>
        <v>0</v>
      </c>
      <c r="Q3181" s="12">
        <f t="shared" si="325"/>
        <v>0</v>
      </c>
      <c r="R3181" s="12">
        <f t="shared" si="332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29"/>
        <v>332</v>
      </c>
      <c r="F3182" s="4">
        <f t="shared" si="330"/>
        <v>42</v>
      </c>
      <c r="G3182" s="4">
        <f t="shared" si="324"/>
        <v>12</v>
      </c>
      <c r="H3182" s="4">
        <f t="shared" si="327"/>
        <v>1</v>
      </c>
      <c r="I3182" s="5">
        <f t="shared" si="326"/>
        <v>9.0909090909090912E-2</v>
      </c>
      <c r="M3182" s="3">
        <v>7</v>
      </c>
      <c r="N3182" s="11">
        <f t="shared" si="331"/>
        <v>0</v>
      </c>
      <c r="O3182" s="3">
        <v>0</v>
      </c>
      <c r="P3182" s="11">
        <f t="shared" si="328"/>
        <v>0</v>
      </c>
      <c r="Q3182" s="12">
        <f t="shared" si="325"/>
        <v>5</v>
      </c>
      <c r="R3182" s="12">
        <f t="shared" si="332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29"/>
        <v>460</v>
      </c>
      <c r="F3183" s="4">
        <f t="shared" si="330"/>
        <v>22</v>
      </c>
      <c r="G3183" s="4">
        <f t="shared" si="324"/>
        <v>25</v>
      </c>
      <c r="H3183" s="4">
        <f t="shared" si="327"/>
        <v>0</v>
      </c>
      <c r="I3183" s="5">
        <f t="shared" si="326"/>
        <v>0</v>
      </c>
      <c r="M3183" s="3">
        <v>19</v>
      </c>
      <c r="N3183" s="11">
        <f t="shared" si="331"/>
        <v>0</v>
      </c>
      <c r="O3183" s="3">
        <v>0</v>
      </c>
      <c r="P3183" s="11">
        <f t="shared" si="328"/>
        <v>0</v>
      </c>
      <c r="Q3183" s="12">
        <f t="shared" si="325"/>
        <v>6</v>
      </c>
      <c r="R3183" s="12">
        <f t="shared" si="332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29"/>
        <v>641</v>
      </c>
      <c r="F3184" s="4">
        <f t="shared" si="330"/>
        <v>7</v>
      </c>
      <c r="G3184" s="4">
        <f t="shared" si="324"/>
        <v>37</v>
      </c>
      <c r="H3184" s="4">
        <f t="shared" si="327"/>
        <v>2</v>
      </c>
      <c r="I3184" s="5">
        <f t="shared" si="326"/>
        <v>5.7142857142857141E-2</v>
      </c>
      <c r="M3184" s="3">
        <v>17</v>
      </c>
      <c r="N3184" s="11">
        <f t="shared" si="331"/>
        <v>0</v>
      </c>
      <c r="O3184" s="3">
        <v>3</v>
      </c>
      <c r="P3184" s="11">
        <f t="shared" si="328"/>
        <v>0</v>
      </c>
      <c r="Q3184" s="12">
        <f t="shared" si="325"/>
        <v>17</v>
      </c>
      <c r="R3184" s="12">
        <f t="shared" si="332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29"/>
        <v>2165</v>
      </c>
      <c r="F3185" s="4">
        <f t="shared" si="330"/>
        <v>333</v>
      </c>
      <c r="G3185" s="4">
        <f t="shared" si="324"/>
        <v>99</v>
      </c>
      <c r="H3185" s="4">
        <f t="shared" si="327"/>
        <v>1</v>
      </c>
      <c r="I3185" s="5">
        <f t="shared" si="326"/>
        <v>1.020408163265306E-2</v>
      </c>
      <c r="M3185" s="3">
        <v>55</v>
      </c>
      <c r="N3185" s="11">
        <f t="shared" si="331"/>
        <v>3</v>
      </c>
      <c r="O3185" s="3">
        <v>1</v>
      </c>
      <c r="P3185" s="11">
        <f t="shared" si="328"/>
        <v>0</v>
      </c>
      <c r="Q3185" s="12">
        <f t="shared" si="325"/>
        <v>43</v>
      </c>
      <c r="R3185" s="12">
        <f t="shared" si="332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29"/>
        <v>482</v>
      </c>
      <c r="F3186" s="4">
        <f t="shared" si="330"/>
        <v>8</v>
      </c>
      <c r="G3186" s="4">
        <f t="shared" si="324"/>
        <v>28</v>
      </c>
      <c r="H3186" s="4">
        <f t="shared" si="327"/>
        <v>0</v>
      </c>
      <c r="I3186" s="5">
        <f t="shared" si="326"/>
        <v>0</v>
      </c>
      <c r="M3186" s="3">
        <v>21</v>
      </c>
      <c r="N3186" s="11">
        <f t="shared" si="331"/>
        <v>0</v>
      </c>
      <c r="O3186" s="3">
        <v>1</v>
      </c>
      <c r="P3186" s="11">
        <f t="shared" si="328"/>
        <v>0</v>
      </c>
      <c r="Q3186" s="12">
        <f t="shared" si="325"/>
        <v>6</v>
      </c>
      <c r="R3186" s="12">
        <f t="shared" si="332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29"/>
        <v>431</v>
      </c>
      <c r="F3187" s="4">
        <f t="shared" si="330"/>
        <v>39</v>
      </c>
      <c r="G3187" s="4">
        <f t="shared" si="324"/>
        <v>22</v>
      </c>
      <c r="H3187" s="4">
        <f t="shared" si="327"/>
        <v>0</v>
      </c>
      <c r="I3187" s="5">
        <f t="shared" si="326"/>
        <v>0</v>
      </c>
      <c r="M3187" s="3">
        <v>11</v>
      </c>
      <c r="N3187" s="11">
        <f t="shared" si="331"/>
        <v>0</v>
      </c>
      <c r="O3187" s="3">
        <v>1</v>
      </c>
      <c r="P3187" s="11">
        <f t="shared" si="328"/>
        <v>0</v>
      </c>
      <c r="Q3187" s="12">
        <f t="shared" si="325"/>
        <v>10</v>
      </c>
      <c r="R3187" s="12">
        <f t="shared" si="332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29"/>
        <v>1113</v>
      </c>
      <c r="F3188" s="4">
        <f t="shared" si="330"/>
        <v>55</v>
      </c>
      <c r="G3188" s="4">
        <f t="shared" si="324"/>
        <v>38</v>
      </c>
      <c r="H3188" s="4">
        <f t="shared" si="327"/>
        <v>2</v>
      </c>
      <c r="I3188" s="5">
        <f t="shared" si="326"/>
        <v>5.5555555555555552E-2</v>
      </c>
      <c r="M3188" s="3">
        <v>32</v>
      </c>
      <c r="N3188" s="11">
        <f t="shared" si="331"/>
        <v>2</v>
      </c>
      <c r="O3188" s="3">
        <v>0</v>
      </c>
      <c r="P3188" s="11">
        <f t="shared" si="328"/>
        <v>0</v>
      </c>
      <c r="Q3188" s="12">
        <f t="shared" si="325"/>
        <v>6</v>
      </c>
      <c r="R3188" s="12">
        <f t="shared" si="332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29"/>
        <v>831</v>
      </c>
      <c r="F3189" s="4">
        <f t="shared" si="330"/>
        <v>51</v>
      </c>
      <c r="G3189" s="4">
        <f t="shared" si="324"/>
        <v>10</v>
      </c>
      <c r="H3189" s="4">
        <f t="shared" si="327"/>
        <v>3</v>
      </c>
      <c r="I3189" s="5">
        <f t="shared" si="326"/>
        <v>0.42857142857142855</v>
      </c>
      <c r="M3189" s="3">
        <v>4</v>
      </c>
      <c r="N3189" s="11">
        <f t="shared" si="331"/>
        <v>0</v>
      </c>
      <c r="O3189" s="3">
        <v>0</v>
      </c>
      <c r="P3189" s="11">
        <f t="shared" si="328"/>
        <v>0</v>
      </c>
      <c r="Q3189" s="12">
        <f t="shared" si="325"/>
        <v>6</v>
      </c>
      <c r="R3189" s="12">
        <f t="shared" si="332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29"/>
        <v>260</v>
      </c>
      <c r="F3190" s="4">
        <f t="shared" si="330"/>
        <v>18</v>
      </c>
      <c r="G3190" s="4">
        <f t="shared" si="324"/>
        <v>11</v>
      </c>
      <c r="H3190" s="4">
        <f t="shared" si="327"/>
        <v>0</v>
      </c>
      <c r="I3190" s="5">
        <f t="shared" si="326"/>
        <v>0</v>
      </c>
      <c r="M3190" s="3">
        <v>7</v>
      </c>
      <c r="N3190" s="11">
        <f t="shared" si="331"/>
        <v>0</v>
      </c>
      <c r="O3190" s="3">
        <v>0</v>
      </c>
      <c r="P3190" s="11">
        <f t="shared" si="328"/>
        <v>0</v>
      </c>
      <c r="Q3190" s="12">
        <f t="shared" si="325"/>
        <v>4</v>
      </c>
      <c r="R3190" s="12">
        <f t="shared" si="332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29"/>
        <v>126</v>
      </c>
      <c r="F3191" s="4">
        <f t="shared" si="330"/>
        <v>4</v>
      </c>
      <c r="G3191" s="4">
        <f t="shared" si="324"/>
        <v>5</v>
      </c>
      <c r="H3191" s="4">
        <f t="shared" si="327"/>
        <v>0</v>
      </c>
      <c r="I3191" s="5">
        <f t="shared" si="326"/>
        <v>0</v>
      </c>
      <c r="M3191" s="3">
        <v>2</v>
      </c>
      <c r="N3191" s="11">
        <f t="shared" si="331"/>
        <v>0</v>
      </c>
      <c r="O3191" s="3">
        <v>0</v>
      </c>
      <c r="P3191" s="11">
        <f t="shared" si="328"/>
        <v>0</v>
      </c>
      <c r="Q3191" s="12">
        <f t="shared" si="325"/>
        <v>3</v>
      </c>
      <c r="R3191" s="12">
        <f t="shared" si="332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29"/>
        <v>353</v>
      </c>
      <c r="F3192" s="4">
        <f t="shared" si="330"/>
        <v>14</v>
      </c>
      <c r="G3192" s="4">
        <f t="shared" si="324"/>
        <v>12</v>
      </c>
      <c r="H3192" s="4">
        <f t="shared" si="327"/>
        <v>0</v>
      </c>
      <c r="I3192" s="5">
        <f t="shared" si="326"/>
        <v>0</v>
      </c>
      <c r="M3192" s="3">
        <v>9</v>
      </c>
      <c r="N3192" s="11">
        <f t="shared" si="331"/>
        <v>0</v>
      </c>
      <c r="O3192" s="3">
        <v>1</v>
      </c>
      <c r="P3192" s="11">
        <f t="shared" si="328"/>
        <v>0</v>
      </c>
      <c r="Q3192" s="12">
        <f t="shared" si="325"/>
        <v>2</v>
      </c>
      <c r="R3192" s="12">
        <f t="shared" si="332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29"/>
        <v>2579</v>
      </c>
      <c r="F3193" s="4">
        <f t="shared" si="330"/>
        <v>202</v>
      </c>
      <c r="G3193" s="4">
        <f t="shared" si="324"/>
        <v>134</v>
      </c>
      <c r="H3193" s="4">
        <f t="shared" si="327"/>
        <v>2</v>
      </c>
      <c r="I3193" s="5">
        <f t="shared" si="326"/>
        <v>1.5151515151515152E-2</v>
      </c>
      <c r="M3193" s="3">
        <v>64</v>
      </c>
      <c r="N3193" s="11">
        <f t="shared" si="331"/>
        <v>1</v>
      </c>
      <c r="O3193" s="3">
        <v>2</v>
      </c>
      <c r="P3193" s="11">
        <f t="shared" si="328"/>
        <v>0</v>
      </c>
      <c r="Q3193" s="12">
        <f t="shared" si="325"/>
        <v>68</v>
      </c>
      <c r="R3193" s="12">
        <f t="shared" si="332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29"/>
        <v>120</v>
      </c>
      <c r="F3194" s="4">
        <f t="shared" si="330"/>
        <v>11</v>
      </c>
      <c r="G3194" s="4">
        <f t="shared" ref="G3194:G3257" si="333">C3194</f>
        <v>3</v>
      </c>
      <c r="H3194" s="4">
        <f t="shared" si="327"/>
        <v>0</v>
      </c>
      <c r="I3194" s="5">
        <f t="shared" si="326"/>
        <v>0</v>
      </c>
      <c r="M3194" s="3">
        <v>0</v>
      </c>
      <c r="N3194" s="11">
        <f t="shared" si="331"/>
        <v>0</v>
      </c>
      <c r="O3194" s="3">
        <v>0</v>
      </c>
      <c r="P3194" s="11">
        <f t="shared" si="328"/>
        <v>0</v>
      </c>
      <c r="Q3194" s="12">
        <f t="shared" si="325"/>
        <v>3</v>
      </c>
      <c r="R3194" s="12">
        <f t="shared" si="332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329"/>
        <v>214</v>
      </c>
      <c r="F3195" s="4">
        <f t="shared" si="330"/>
        <v>27</v>
      </c>
      <c r="G3195" s="4">
        <f t="shared" si="333"/>
        <v>6</v>
      </c>
      <c r="H3195" s="4">
        <f t="shared" si="327"/>
        <v>1</v>
      </c>
      <c r="I3195" s="5">
        <f t="shared" si="326"/>
        <v>0.2</v>
      </c>
      <c r="M3195" s="3">
        <v>6</v>
      </c>
      <c r="N3195" s="11">
        <f t="shared" si="331"/>
        <v>1</v>
      </c>
      <c r="O3195" s="3">
        <v>0</v>
      </c>
      <c r="P3195" s="11">
        <f t="shared" si="328"/>
        <v>0</v>
      </c>
      <c r="Q3195" s="12">
        <f t="shared" ref="Q3195:Q3227" si="334">G3195-O3195-M3195</f>
        <v>0</v>
      </c>
      <c r="R3195" s="12">
        <f t="shared" si="332"/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29"/>
        <v>268</v>
      </c>
      <c r="F3196" s="4">
        <f t="shared" si="330"/>
        <v>7</v>
      </c>
      <c r="G3196" s="4">
        <f t="shared" si="333"/>
        <v>12</v>
      </c>
      <c r="H3196" s="4">
        <f t="shared" si="327"/>
        <v>0</v>
      </c>
      <c r="I3196" s="5">
        <f t="shared" si="326"/>
        <v>0</v>
      </c>
      <c r="M3196" s="3">
        <v>3</v>
      </c>
      <c r="N3196" s="11">
        <f t="shared" si="331"/>
        <v>0</v>
      </c>
      <c r="O3196" s="3">
        <v>1</v>
      </c>
      <c r="P3196" s="11">
        <f t="shared" si="328"/>
        <v>0</v>
      </c>
      <c r="Q3196" s="12">
        <f t="shared" si="334"/>
        <v>8</v>
      </c>
      <c r="R3196" s="12">
        <f t="shared" si="332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29"/>
        <v>518</v>
      </c>
      <c r="F3197" s="4">
        <f t="shared" si="330"/>
        <v>17</v>
      </c>
      <c r="G3197" s="4">
        <f t="shared" si="333"/>
        <v>7</v>
      </c>
      <c r="H3197" s="4">
        <f t="shared" si="327"/>
        <v>0</v>
      </c>
      <c r="I3197" s="5">
        <f t="shared" si="326"/>
        <v>0</v>
      </c>
      <c r="M3197" s="3">
        <v>5</v>
      </c>
      <c r="N3197" s="11">
        <f t="shared" si="331"/>
        <v>0</v>
      </c>
      <c r="O3197" s="3">
        <v>0</v>
      </c>
      <c r="P3197" s="11">
        <f t="shared" si="328"/>
        <v>0</v>
      </c>
      <c r="Q3197" s="12">
        <f t="shared" si="334"/>
        <v>2</v>
      </c>
      <c r="R3197" s="12">
        <f t="shared" si="332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29"/>
        <v>70</v>
      </c>
      <c r="F3198" s="4">
        <f t="shared" si="330"/>
        <v>3</v>
      </c>
      <c r="G3198" s="4">
        <f t="shared" si="333"/>
        <v>8</v>
      </c>
      <c r="H3198" s="4">
        <f t="shared" si="327"/>
        <v>0</v>
      </c>
      <c r="I3198" s="5">
        <f t="shared" si="326"/>
        <v>0</v>
      </c>
      <c r="M3198" s="3">
        <v>3</v>
      </c>
      <c r="N3198" s="11">
        <f t="shared" si="331"/>
        <v>0</v>
      </c>
      <c r="O3198" s="3">
        <v>0</v>
      </c>
      <c r="P3198" s="11">
        <f t="shared" si="328"/>
        <v>0</v>
      </c>
      <c r="Q3198" s="12">
        <f t="shared" si="334"/>
        <v>5</v>
      </c>
      <c r="R3198" s="12">
        <f t="shared" si="332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29"/>
        <v>155</v>
      </c>
      <c r="F3199" s="4">
        <f t="shared" si="330"/>
        <v>8</v>
      </c>
      <c r="G3199" s="4">
        <f t="shared" si="333"/>
        <v>0</v>
      </c>
      <c r="H3199" s="4">
        <f t="shared" si="327"/>
        <v>0</v>
      </c>
      <c r="I3199" s="5">
        <f t="shared" si="326"/>
        <v>0</v>
      </c>
      <c r="M3199" s="3">
        <v>0</v>
      </c>
      <c r="N3199" s="11">
        <f t="shared" si="331"/>
        <v>0</v>
      </c>
      <c r="O3199" s="3">
        <v>0</v>
      </c>
      <c r="P3199" s="11">
        <f t="shared" si="328"/>
        <v>0</v>
      </c>
      <c r="Q3199" s="12">
        <f t="shared" si="334"/>
        <v>0</v>
      </c>
      <c r="R3199" s="12">
        <f t="shared" si="332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29"/>
        <v>105</v>
      </c>
      <c r="F3200" s="4">
        <f t="shared" si="330"/>
        <v>4</v>
      </c>
      <c r="G3200" s="4">
        <f t="shared" si="333"/>
        <v>6</v>
      </c>
      <c r="H3200" s="4">
        <f t="shared" si="327"/>
        <v>0</v>
      </c>
      <c r="I3200" s="5">
        <f t="shared" si="326"/>
        <v>0</v>
      </c>
      <c r="M3200" s="3">
        <v>4</v>
      </c>
      <c r="N3200" s="11">
        <f t="shared" si="331"/>
        <v>0</v>
      </c>
      <c r="O3200" s="3">
        <v>0</v>
      </c>
      <c r="P3200" s="11">
        <f t="shared" si="328"/>
        <v>0</v>
      </c>
      <c r="Q3200" s="12">
        <f t="shared" si="334"/>
        <v>2</v>
      </c>
      <c r="R3200" s="12">
        <f t="shared" si="332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29"/>
        <v>1453</v>
      </c>
      <c r="F3201" s="4">
        <f t="shared" si="330"/>
        <v>127</v>
      </c>
      <c r="G3201" s="4">
        <f t="shared" si="333"/>
        <v>106</v>
      </c>
      <c r="H3201" s="4">
        <f t="shared" si="327"/>
        <v>5</v>
      </c>
      <c r="I3201" s="5">
        <f t="shared" si="326"/>
        <v>4.9504950495049507E-2</v>
      </c>
      <c r="M3201" s="3">
        <v>76</v>
      </c>
      <c r="N3201" s="11">
        <f t="shared" si="331"/>
        <v>-1</v>
      </c>
      <c r="O3201" s="3">
        <v>5</v>
      </c>
      <c r="P3201" s="11">
        <f t="shared" si="328"/>
        <v>1</v>
      </c>
      <c r="Q3201" s="12">
        <f t="shared" si="334"/>
        <v>25</v>
      </c>
      <c r="R3201" s="12">
        <f t="shared" si="332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29"/>
        <v>342</v>
      </c>
      <c r="F3202" s="4">
        <f t="shared" si="330"/>
        <v>26</v>
      </c>
      <c r="G3202" s="4">
        <f t="shared" si="333"/>
        <v>3</v>
      </c>
      <c r="H3202" s="4">
        <f t="shared" si="327"/>
        <v>0</v>
      </c>
      <c r="I3202" s="5">
        <f t="shared" si="326"/>
        <v>0</v>
      </c>
      <c r="M3202" s="3">
        <v>3</v>
      </c>
      <c r="N3202" s="11">
        <f t="shared" si="331"/>
        <v>0</v>
      </c>
      <c r="O3202" s="3">
        <v>0</v>
      </c>
      <c r="P3202" s="11">
        <f t="shared" si="328"/>
        <v>0</v>
      </c>
      <c r="Q3202" s="12">
        <f t="shared" si="334"/>
        <v>0</v>
      </c>
      <c r="R3202" s="12">
        <f t="shared" si="332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29"/>
        <v>1240</v>
      </c>
      <c r="F3203" s="4">
        <f t="shared" si="330"/>
        <v>55</v>
      </c>
      <c r="G3203" s="4">
        <f t="shared" si="333"/>
        <v>7</v>
      </c>
      <c r="H3203" s="4">
        <f t="shared" si="327"/>
        <v>-1</v>
      </c>
      <c r="I3203" s="5">
        <f t="shared" ref="I3203:I3266" si="335">IFERROR((G3203-SUMIFS(G:G,A:A,A3203-1,B:B,B3203))/SUMIFS(G:G,A:A,A3203-1,B:B,B3203),0)</f>
        <v>-0.125</v>
      </c>
      <c r="M3203" s="3">
        <v>7</v>
      </c>
      <c r="N3203" s="11">
        <f t="shared" si="331"/>
        <v>-1</v>
      </c>
      <c r="O3203" s="3">
        <v>0</v>
      </c>
      <c r="P3203" s="11">
        <f t="shared" si="328"/>
        <v>0</v>
      </c>
      <c r="Q3203" s="12">
        <f t="shared" si="334"/>
        <v>0</v>
      </c>
      <c r="R3203" s="12">
        <f t="shared" si="332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29"/>
        <v>1370</v>
      </c>
      <c r="F3204" s="4">
        <f t="shared" si="330"/>
        <v>40</v>
      </c>
      <c r="G3204" s="4">
        <f t="shared" si="333"/>
        <v>127</v>
      </c>
      <c r="H3204" s="4">
        <f t="shared" si="327"/>
        <v>2</v>
      </c>
      <c r="I3204" s="5">
        <f t="shared" si="335"/>
        <v>1.6E-2</v>
      </c>
      <c r="M3204" s="3">
        <v>87</v>
      </c>
      <c r="N3204" s="11">
        <f t="shared" si="331"/>
        <v>3</v>
      </c>
      <c r="O3204" s="3">
        <v>0</v>
      </c>
      <c r="P3204" s="11">
        <f t="shared" si="328"/>
        <v>0</v>
      </c>
      <c r="Q3204" s="12">
        <f t="shared" si="334"/>
        <v>40</v>
      </c>
      <c r="R3204" s="12">
        <f t="shared" si="332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29"/>
        <v>4071</v>
      </c>
      <c r="F3205" s="4">
        <f t="shared" si="330"/>
        <v>239</v>
      </c>
      <c r="G3205" s="4">
        <f t="shared" si="333"/>
        <v>387</v>
      </c>
      <c r="H3205" s="4">
        <f t="shared" ref="H3205:H3268" si="336">G3205-SUMIFS(G:G,A:A,A3205-1,B:B,B3205)</f>
        <v>23</v>
      </c>
      <c r="I3205" s="5">
        <f t="shared" si="335"/>
        <v>6.3186813186813184E-2</v>
      </c>
      <c r="M3205" s="3">
        <v>175</v>
      </c>
      <c r="N3205" s="11">
        <f t="shared" si="331"/>
        <v>-1</v>
      </c>
      <c r="O3205" s="3">
        <v>8</v>
      </c>
      <c r="P3205" s="11">
        <f t="shared" si="328"/>
        <v>1</v>
      </c>
      <c r="Q3205" s="12">
        <f t="shared" si="334"/>
        <v>204</v>
      </c>
      <c r="R3205" s="12">
        <f t="shared" si="332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29"/>
        <v>224</v>
      </c>
      <c r="F3206" s="4">
        <f t="shared" si="330"/>
        <v>15</v>
      </c>
      <c r="G3206" s="4">
        <f t="shared" si="333"/>
        <v>11</v>
      </c>
      <c r="H3206" s="4">
        <f t="shared" si="336"/>
        <v>0</v>
      </c>
      <c r="I3206" s="5">
        <f t="shared" si="335"/>
        <v>0</v>
      </c>
      <c r="M3206" s="3">
        <v>11</v>
      </c>
      <c r="N3206" s="11">
        <f t="shared" si="331"/>
        <v>1</v>
      </c>
      <c r="O3206" s="3">
        <v>0</v>
      </c>
      <c r="P3206" s="11">
        <f t="shared" si="328"/>
        <v>0</v>
      </c>
      <c r="Q3206" s="12">
        <f t="shared" si="334"/>
        <v>0</v>
      </c>
      <c r="R3206" s="12">
        <f t="shared" si="332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29"/>
        <v>263</v>
      </c>
      <c r="F3207" s="4">
        <f t="shared" si="330"/>
        <v>24</v>
      </c>
      <c r="G3207" s="4">
        <f t="shared" si="333"/>
        <v>4</v>
      </c>
      <c r="H3207" s="4">
        <f t="shared" si="336"/>
        <v>1</v>
      </c>
      <c r="I3207" s="5">
        <f t="shared" si="335"/>
        <v>0.33333333333333331</v>
      </c>
      <c r="M3207" s="3">
        <v>3</v>
      </c>
      <c r="N3207" s="11">
        <f t="shared" si="331"/>
        <v>0</v>
      </c>
      <c r="O3207" s="3">
        <v>0</v>
      </c>
      <c r="P3207" s="11">
        <f t="shared" si="328"/>
        <v>0</v>
      </c>
      <c r="Q3207" s="12">
        <f t="shared" si="334"/>
        <v>1</v>
      </c>
      <c r="R3207" s="12">
        <f t="shared" si="332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29"/>
        <v>1261</v>
      </c>
      <c r="F3208" s="4">
        <f t="shared" si="330"/>
        <v>110</v>
      </c>
      <c r="G3208" s="4">
        <f t="shared" si="333"/>
        <v>42</v>
      </c>
      <c r="H3208" s="4">
        <f t="shared" si="336"/>
        <v>7</v>
      </c>
      <c r="I3208" s="5">
        <f t="shared" si="335"/>
        <v>0.2</v>
      </c>
      <c r="M3208" s="3">
        <v>24</v>
      </c>
      <c r="N3208" s="11">
        <f t="shared" si="331"/>
        <v>1</v>
      </c>
      <c r="O3208" s="3">
        <v>1</v>
      </c>
      <c r="P3208" s="11">
        <f t="shared" si="328"/>
        <v>0</v>
      </c>
      <c r="Q3208" s="12">
        <f t="shared" si="334"/>
        <v>17</v>
      </c>
      <c r="R3208" s="12">
        <f t="shared" si="332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29"/>
        <v>16315</v>
      </c>
      <c r="F3209" s="4">
        <f t="shared" si="330"/>
        <v>1508</v>
      </c>
      <c r="G3209" s="4">
        <f t="shared" si="333"/>
        <v>2086</v>
      </c>
      <c r="H3209" s="4">
        <f t="shared" si="336"/>
        <v>85</v>
      </c>
      <c r="I3209" s="5">
        <f t="shared" si="335"/>
        <v>4.2478760619690158E-2</v>
      </c>
      <c r="M3209" s="3">
        <v>1007</v>
      </c>
      <c r="N3209" s="11">
        <f t="shared" si="331"/>
        <v>51</v>
      </c>
      <c r="O3209" s="3">
        <v>43</v>
      </c>
      <c r="P3209" s="11">
        <f t="shared" si="328"/>
        <v>1</v>
      </c>
      <c r="Q3209" s="12">
        <f t="shared" si="334"/>
        <v>1036</v>
      </c>
      <c r="R3209" s="12">
        <f t="shared" si="332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29"/>
        <v>332</v>
      </c>
      <c r="F3210" s="4">
        <f t="shared" si="330"/>
        <v>10</v>
      </c>
      <c r="G3210" s="4">
        <f t="shared" si="333"/>
        <v>19</v>
      </c>
      <c r="H3210" s="4">
        <f t="shared" si="336"/>
        <v>0</v>
      </c>
      <c r="I3210" s="5">
        <f t="shared" si="335"/>
        <v>0</v>
      </c>
      <c r="M3210" s="3">
        <v>4</v>
      </c>
      <c r="N3210" s="11">
        <f t="shared" si="331"/>
        <v>0</v>
      </c>
      <c r="O3210" s="3">
        <v>1</v>
      </c>
      <c r="P3210" s="11">
        <f t="shared" si="328"/>
        <v>0</v>
      </c>
      <c r="Q3210" s="12">
        <f t="shared" si="334"/>
        <v>14</v>
      </c>
      <c r="R3210" s="12">
        <f t="shared" si="332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29"/>
        <v>149</v>
      </c>
      <c r="F3211" s="4">
        <f t="shared" si="330"/>
        <v>5</v>
      </c>
      <c r="G3211" s="4">
        <f t="shared" si="333"/>
        <v>6</v>
      </c>
      <c r="H3211" s="4">
        <f t="shared" si="336"/>
        <v>0</v>
      </c>
      <c r="I3211" s="5">
        <f t="shared" si="335"/>
        <v>0</v>
      </c>
      <c r="M3211" s="3">
        <v>2</v>
      </c>
      <c r="N3211" s="11">
        <f t="shared" si="331"/>
        <v>0</v>
      </c>
      <c r="O3211" s="3">
        <v>0</v>
      </c>
      <c r="P3211" s="11">
        <f t="shared" si="328"/>
        <v>0</v>
      </c>
      <c r="Q3211" s="12">
        <f t="shared" si="334"/>
        <v>4</v>
      </c>
      <c r="R3211" s="12">
        <f t="shared" si="332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29"/>
        <v>925</v>
      </c>
      <c r="F3212" s="4">
        <f t="shared" si="330"/>
        <v>87</v>
      </c>
      <c r="G3212" s="4">
        <f t="shared" si="333"/>
        <v>48</v>
      </c>
      <c r="H3212" s="4">
        <f t="shared" si="336"/>
        <v>1</v>
      </c>
      <c r="I3212" s="5">
        <f t="shared" si="335"/>
        <v>2.1276595744680851E-2</v>
      </c>
      <c r="M3212" s="3">
        <v>42</v>
      </c>
      <c r="N3212" s="11">
        <f t="shared" si="331"/>
        <v>1</v>
      </c>
      <c r="O3212" s="3">
        <v>1</v>
      </c>
      <c r="P3212" s="11">
        <f t="shared" si="328"/>
        <v>0</v>
      </c>
      <c r="Q3212" s="12">
        <f t="shared" si="334"/>
        <v>5</v>
      </c>
      <c r="R3212" s="12">
        <f t="shared" si="332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29"/>
        <v>3478</v>
      </c>
      <c r="F3213" s="4">
        <f t="shared" si="330"/>
        <v>111</v>
      </c>
      <c r="G3213" s="4">
        <f t="shared" si="333"/>
        <v>584</v>
      </c>
      <c r="H3213" s="4">
        <f t="shared" si="336"/>
        <v>11</v>
      </c>
      <c r="I3213" s="5">
        <f t="shared" si="335"/>
        <v>1.9197207678883072E-2</v>
      </c>
      <c r="M3213" s="3">
        <v>316</v>
      </c>
      <c r="N3213" s="11">
        <f t="shared" si="331"/>
        <v>-1</v>
      </c>
      <c r="O3213" s="3">
        <v>34</v>
      </c>
      <c r="P3213" s="11">
        <f t="shared" si="328"/>
        <v>2</v>
      </c>
      <c r="Q3213" s="12">
        <f t="shared" si="334"/>
        <v>234</v>
      </c>
      <c r="R3213" s="12">
        <f t="shared" si="332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29"/>
        <v>1144</v>
      </c>
      <c r="F3214" s="4">
        <f t="shared" si="330"/>
        <v>62</v>
      </c>
      <c r="G3214" s="4">
        <f t="shared" si="333"/>
        <v>91</v>
      </c>
      <c r="H3214" s="4">
        <f t="shared" si="336"/>
        <v>3</v>
      </c>
      <c r="I3214" s="5">
        <f t="shared" si="335"/>
        <v>3.4090909090909088E-2</v>
      </c>
      <c r="M3214" s="3">
        <v>41</v>
      </c>
      <c r="N3214" s="11">
        <f t="shared" si="331"/>
        <v>0</v>
      </c>
      <c r="O3214" s="3">
        <v>0</v>
      </c>
      <c r="P3214" s="11">
        <f t="shared" si="328"/>
        <v>0</v>
      </c>
      <c r="Q3214" s="12">
        <f t="shared" si="334"/>
        <v>50</v>
      </c>
      <c r="R3214" s="12">
        <f t="shared" si="332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29"/>
        <v>309</v>
      </c>
      <c r="F3215" s="4">
        <f t="shared" si="330"/>
        <v>115</v>
      </c>
      <c r="G3215" s="4">
        <f t="shared" si="333"/>
        <v>47</v>
      </c>
      <c r="H3215" s="4">
        <f t="shared" si="336"/>
        <v>18</v>
      </c>
      <c r="I3215" s="5">
        <f t="shared" si="335"/>
        <v>0.62068965517241381</v>
      </c>
      <c r="M3215" s="3">
        <v>9</v>
      </c>
      <c r="N3215" s="11">
        <f t="shared" si="331"/>
        <v>1</v>
      </c>
      <c r="O3215" s="3">
        <v>1</v>
      </c>
      <c r="P3215" s="11">
        <f t="shared" si="328"/>
        <v>0</v>
      </c>
      <c r="Q3215" s="12">
        <f t="shared" si="334"/>
        <v>37</v>
      </c>
      <c r="R3215" s="12">
        <f t="shared" si="332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29"/>
        <v>128</v>
      </c>
      <c r="F3216" s="4">
        <f t="shared" si="330"/>
        <v>9</v>
      </c>
      <c r="G3216" s="4">
        <f t="shared" si="333"/>
        <v>1</v>
      </c>
      <c r="H3216" s="4">
        <f t="shared" si="336"/>
        <v>0</v>
      </c>
      <c r="I3216" s="5">
        <f t="shared" si="335"/>
        <v>0</v>
      </c>
      <c r="M3216" s="3">
        <v>1</v>
      </c>
      <c r="N3216" s="11">
        <f t="shared" si="331"/>
        <v>0</v>
      </c>
      <c r="O3216" s="3">
        <v>0</v>
      </c>
      <c r="P3216" s="11">
        <f t="shared" si="328"/>
        <v>0</v>
      </c>
      <c r="Q3216" s="12">
        <f t="shared" si="334"/>
        <v>0</v>
      </c>
      <c r="R3216" s="12">
        <f t="shared" si="332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29"/>
        <v>187</v>
      </c>
      <c r="F3217" s="4">
        <f t="shared" si="330"/>
        <v>10</v>
      </c>
      <c r="G3217" s="4">
        <f t="shared" si="333"/>
        <v>3</v>
      </c>
      <c r="H3217" s="4">
        <f t="shared" si="336"/>
        <v>0</v>
      </c>
      <c r="I3217" s="5">
        <f t="shared" si="335"/>
        <v>0</v>
      </c>
      <c r="M3217" s="3">
        <v>2</v>
      </c>
      <c r="N3217" s="11">
        <f t="shared" si="331"/>
        <v>0</v>
      </c>
      <c r="O3217" s="3">
        <v>0</v>
      </c>
      <c r="P3217" s="11">
        <f t="shared" si="328"/>
        <v>0</v>
      </c>
      <c r="Q3217" s="12">
        <f t="shared" si="334"/>
        <v>1</v>
      </c>
      <c r="R3217" s="12">
        <f t="shared" si="332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29"/>
        <v>157</v>
      </c>
      <c r="F3218" s="4">
        <f t="shared" si="330"/>
        <v>7</v>
      </c>
      <c r="G3218" s="4">
        <f t="shared" si="333"/>
        <v>2</v>
      </c>
      <c r="H3218" s="4">
        <f t="shared" si="336"/>
        <v>1</v>
      </c>
      <c r="I3218" s="5">
        <f t="shared" si="335"/>
        <v>1</v>
      </c>
      <c r="M3218" s="3">
        <v>0</v>
      </c>
      <c r="N3218" s="11">
        <f t="shared" si="331"/>
        <v>0</v>
      </c>
      <c r="O3218" s="3">
        <v>0</v>
      </c>
      <c r="P3218" s="11">
        <f t="shared" si="328"/>
        <v>0</v>
      </c>
      <c r="Q3218" s="12">
        <f t="shared" si="334"/>
        <v>2</v>
      </c>
      <c r="R3218" s="12">
        <f t="shared" si="332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29"/>
        <v>517</v>
      </c>
      <c r="F3219" s="4">
        <f t="shared" si="330"/>
        <v>59</v>
      </c>
      <c r="G3219" s="4">
        <f t="shared" si="333"/>
        <v>5</v>
      </c>
      <c r="H3219" s="4">
        <f t="shared" si="336"/>
        <v>0</v>
      </c>
      <c r="I3219" s="5">
        <f t="shared" si="335"/>
        <v>0</v>
      </c>
      <c r="M3219" s="3">
        <v>3</v>
      </c>
      <c r="N3219" s="11">
        <f t="shared" si="331"/>
        <v>0</v>
      </c>
      <c r="O3219" s="3">
        <v>0</v>
      </c>
      <c r="P3219" s="11">
        <f t="shared" si="328"/>
        <v>0</v>
      </c>
      <c r="Q3219" s="12">
        <f t="shared" si="334"/>
        <v>2</v>
      </c>
      <c r="R3219" s="12">
        <f t="shared" si="332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29"/>
        <v>1403</v>
      </c>
      <c r="F3220" s="4">
        <f t="shared" si="330"/>
        <v>96</v>
      </c>
      <c r="G3220" s="4">
        <f t="shared" si="333"/>
        <v>49</v>
      </c>
      <c r="H3220" s="4">
        <f t="shared" si="336"/>
        <v>3</v>
      </c>
      <c r="I3220" s="5">
        <f t="shared" si="335"/>
        <v>6.5217391304347824E-2</v>
      </c>
      <c r="M3220" s="3">
        <v>44</v>
      </c>
      <c r="N3220" s="11">
        <f t="shared" si="331"/>
        <v>2</v>
      </c>
      <c r="O3220" s="3">
        <v>0</v>
      </c>
      <c r="P3220" s="11">
        <f t="shared" si="328"/>
        <v>0</v>
      </c>
      <c r="Q3220" s="12">
        <f t="shared" si="334"/>
        <v>5</v>
      </c>
      <c r="R3220" s="12">
        <f t="shared" si="332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29"/>
        <v>234</v>
      </c>
      <c r="F3221" s="4">
        <f t="shared" si="330"/>
        <v>92</v>
      </c>
      <c r="G3221" s="4">
        <f t="shared" si="333"/>
        <v>2</v>
      </c>
      <c r="H3221" s="4">
        <f t="shared" si="336"/>
        <v>0</v>
      </c>
      <c r="I3221" s="5">
        <f t="shared" si="335"/>
        <v>0</v>
      </c>
      <c r="M3221" s="3">
        <v>2</v>
      </c>
      <c r="N3221" s="11">
        <f t="shared" si="331"/>
        <v>0</v>
      </c>
      <c r="O3221" s="3">
        <v>0</v>
      </c>
      <c r="P3221" s="11">
        <f t="shared" si="328"/>
        <v>0</v>
      </c>
      <c r="Q3221" s="12">
        <f t="shared" si="334"/>
        <v>0</v>
      </c>
      <c r="R3221" s="12">
        <f t="shared" si="332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29"/>
        <v>390</v>
      </c>
      <c r="F3222" s="4">
        <f t="shared" si="330"/>
        <v>34</v>
      </c>
      <c r="G3222" s="4">
        <f t="shared" si="333"/>
        <v>16</v>
      </c>
      <c r="H3222" s="4">
        <f t="shared" si="336"/>
        <v>6</v>
      </c>
      <c r="I3222" s="5">
        <f t="shared" si="335"/>
        <v>0.6</v>
      </c>
      <c r="M3222" s="3">
        <v>4</v>
      </c>
      <c r="N3222" s="11">
        <f t="shared" si="331"/>
        <v>0</v>
      </c>
      <c r="O3222" s="3">
        <v>0</v>
      </c>
      <c r="P3222" s="11">
        <f t="shared" si="328"/>
        <v>0</v>
      </c>
      <c r="Q3222" s="12">
        <f t="shared" si="334"/>
        <v>12</v>
      </c>
      <c r="R3222" s="12">
        <f t="shared" si="332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29"/>
        <v>447</v>
      </c>
      <c r="F3223" s="4">
        <f t="shared" si="330"/>
        <v>37</v>
      </c>
      <c r="G3223" s="4">
        <f t="shared" si="333"/>
        <v>4</v>
      </c>
      <c r="H3223" s="4">
        <f t="shared" si="336"/>
        <v>0</v>
      </c>
      <c r="I3223" s="5">
        <f t="shared" si="335"/>
        <v>0</v>
      </c>
      <c r="M3223" s="3">
        <v>4</v>
      </c>
      <c r="N3223" s="11">
        <f t="shared" si="331"/>
        <v>0</v>
      </c>
      <c r="O3223" s="3">
        <v>0</v>
      </c>
      <c r="P3223" s="11">
        <f t="shared" si="328"/>
        <v>0</v>
      </c>
      <c r="Q3223" s="12">
        <f t="shared" si="334"/>
        <v>0</v>
      </c>
      <c r="R3223" s="12">
        <f t="shared" si="332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29"/>
        <v>4398</v>
      </c>
      <c r="F3224" s="4">
        <f t="shared" si="330"/>
        <v>230</v>
      </c>
      <c r="G3224" s="4">
        <f t="shared" si="333"/>
        <v>381</v>
      </c>
      <c r="H3224" s="4">
        <f t="shared" si="336"/>
        <v>4</v>
      </c>
      <c r="I3224" s="5">
        <f t="shared" si="335"/>
        <v>1.0610079575596816E-2</v>
      </c>
      <c r="M3224" s="3">
        <v>258</v>
      </c>
      <c r="N3224" s="11">
        <f t="shared" si="331"/>
        <v>3</v>
      </c>
      <c r="O3224" s="3">
        <v>7</v>
      </c>
      <c r="P3224" s="11">
        <f t="shared" si="328"/>
        <v>0</v>
      </c>
      <c r="Q3224" s="12">
        <f t="shared" si="334"/>
        <v>116</v>
      </c>
      <c r="R3224" s="12">
        <f t="shared" si="332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29"/>
        <v>2327</v>
      </c>
      <c r="F3225" s="4">
        <f t="shared" si="330"/>
        <v>73</v>
      </c>
      <c r="G3225" s="4">
        <f t="shared" si="333"/>
        <v>199</v>
      </c>
      <c r="H3225" s="4">
        <f t="shared" si="336"/>
        <v>2</v>
      </c>
      <c r="I3225" s="5">
        <f t="shared" si="335"/>
        <v>1.015228426395939E-2</v>
      </c>
      <c r="M3225" s="3">
        <v>119</v>
      </c>
      <c r="N3225" s="11">
        <f t="shared" si="331"/>
        <v>2</v>
      </c>
      <c r="O3225" s="3">
        <v>3</v>
      </c>
      <c r="P3225" s="11">
        <f t="shared" si="328"/>
        <v>2</v>
      </c>
      <c r="Q3225" s="12">
        <f t="shared" si="334"/>
        <v>77</v>
      </c>
      <c r="R3225" s="12">
        <f t="shared" si="332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29"/>
        <v>23359</v>
      </c>
      <c r="F3226" s="4">
        <f t="shared" si="330"/>
        <v>1544</v>
      </c>
      <c r="G3226" s="4">
        <f t="shared" si="333"/>
        <v>307</v>
      </c>
      <c r="H3226" s="4">
        <f t="shared" si="336"/>
        <v>47</v>
      </c>
      <c r="I3226" s="5">
        <f t="shared" si="335"/>
        <v>0.18076923076923077</v>
      </c>
      <c r="M3226" s="3">
        <v>131</v>
      </c>
      <c r="N3226" s="11">
        <f t="shared" si="331"/>
        <v>4</v>
      </c>
      <c r="O3226" s="3">
        <v>2</v>
      </c>
      <c r="P3226" s="11">
        <f t="shared" si="328"/>
        <v>1</v>
      </c>
      <c r="Q3226" s="12">
        <f t="shared" si="334"/>
        <v>174</v>
      </c>
      <c r="R3226" s="12">
        <f t="shared" si="332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29"/>
        <v>16793</v>
      </c>
      <c r="F3227" s="4">
        <f t="shared" si="330"/>
        <v>948</v>
      </c>
      <c r="G3227" s="4">
        <f t="shared" si="333"/>
        <v>48</v>
      </c>
      <c r="H3227" s="4">
        <f t="shared" si="336"/>
        <v>29</v>
      </c>
      <c r="I3227" s="5">
        <f t="shared" si="335"/>
        <v>1.5263157894736843</v>
      </c>
      <c r="M3227" s="3">
        <v>0</v>
      </c>
      <c r="N3227" s="11">
        <f t="shared" si="331"/>
        <v>0</v>
      </c>
      <c r="O3227" s="3">
        <v>0</v>
      </c>
      <c r="P3227" s="11">
        <f t="shared" si="328"/>
        <v>0</v>
      </c>
      <c r="Q3227" s="12">
        <f t="shared" si="334"/>
        <v>48</v>
      </c>
      <c r="R3227" s="12">
        <f t="shared" si="332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329"/>
        <v>1284</v>
      </c>
      <c r="F3228" s="4">
        <f t="shared" si="330"/>
        <v>42</v>
      </c>
      <c r="G3228" s="4">
        <f t="shared" si="333"/>
        <v>25</v>
      </c>
      <c r="H3228" s="4">
        <f t="shared" si="336"/>
        <v>1</v>
      </c>
      <c r="I3228" s="5">
        <f t="shared" si="335"/>
        <v>4.1666666666666664E-2</v>
      </c>
      <c r="M3228" s="3">
        <v>16</v>
      </c>
      <c r="N3228" s="11">
        <f t="shared" si="331"/>
        <v>0</v>
      </c>
      <c r="O3228" s="3">
        <v>1</v>
      </c>
      <c r="P3228" s="11">
        <f t="shared" ref="P3228:P3291" si="337">O3228-SUMIFS(O:O,B:B,B3228,A:A,A3228-1)</f>
        <v>0</v>
      </c>
      <c r="Q3228" s="12">
        <f t="shared" ref="Q3228:Q3291" si="338">G3228-O3228-M3228</f>
        <v>8</v>
      </c>
      <c r="R3228" s="12">
        <f t="shared" si="332"/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29"/>
        <v>1214</v>
      </c>
      <c r="F3229" s="4">
        <f t="shared" si="330"/>
        <v>108</v>
      </c>
      <c r="G3229" s="4">
        <f t="shared" si="333"/>
        <v>159</v>
      </c>
      <c r="H3229" s="4">
        <f t="shared" si="336"/>
        <v>9</v>
      </c>
      <c r="I3229" s="5">
        <f t="shared" si="335"/>
        <v>0.06</v>
      </c>
      <c r="M3229" s="3">
        <v>20</v>
      </c>
      <c r="N3229" s="11">
        <f t="shared" si="331"/>
        <v>2</v>
      </c>
      <c r="O3229" s="3">
        <v>2</v>
      </c>
      <c r="P3229" s="11">
        <f t="shared" si="337"/>
        <v>0</v>
      </c>
      <c r="Q3229" s="12">
        <f t="shared" si="338"/>
        <v>137</v>
      </c>
      <c r="R3229" s="12">
        <f t="shared" si="332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29"/>
        <v>173</v>
      </c>
      <c r="F3230" s="4">
        <f t="shared" si="330"/>
        <v>14</v>
      </c>
      <c r="G3230" s="4">
        <f t="shared" si="333"/>
        <v>6</v>
      </c>
      <c r="H3230" s="4">
        <f t="shared" si="336"/>
        <v>0</v>
      </c>
      <c r="I3230" s="5">
        <f t="shared" si="335"/>
        <v>0</v>
      </c>
      <c r="M3230" s="3">
        <v>4</v>
      </c>
      <c r="N3230" s="11">
        <f t="shared" si="331"/>
        <v>0</v>
      </c>
      <c r="O3230" s="3">
        <v>1</v>
      </c>
      <c r="P3230" s="11">
        <f t="shared" si="337"/>
        <v>0</v>
      </c>
      <c r="Q3230" s="12">
        <f t="shared" si="338"/>
        <v>1</v>
      </c>
      <c r="R3230" s="12">
        <f t="shared" si="332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29"/>
        <v>3124</v>
      </c>
      <c r="F3231" s="4">
        <f t="shared" si="330"/>
        <v>12</v>
      </c>
      <c r="G3231" s="4">
        <f t="shared" si="333"/>
        <v>588</v>
      </c>
      <c r="H3231" s="4">
        <f t="shared" si="336"/>
        <v>2</v>
      </c>
      <c r="I3231" s="5">
        <f t="shared" si="335"/>
        <v>3.4129692832764505E-3</v>
      </c>
      <c r="M3231" s="3">
        <v>8</v>
      </c>
      <c r="N3231" s="11">
        <f t="shared" si="331"/>
        <v>2</v>
      </c>
      <c r="O3231" s="3">
        <v>0</v>
      </c>
      <c r="P3231" s="11">
        <f t="shared" si="337"/>
        <v>0</v>
      </c>
      <c r="Q3231" s="12">
        <f t="shared" si="338"/>
        <v>580</v>
      </c>
      <c r="R3231" s="12">
        <f t="shared" si="332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29"/>
        <v>1021</v>
      </c>
      <c r="F3232" s="4">
        <f t="shared" si="330"/>
        <v>46</v>
      </c>
      <c r="G3232" s="4">
        <f t="shared" si="333"/>
        <v>53</v>
      </c>
      <c r="H3232" s="4">
        <f t="shared" si="336"/>
        <v>0</v>
      </c>
      <c r="I3232" s="5">
        <f t="shared" si="335"/>
        <v>0</v>
      </c>
      <c r="M3232" s="3">
        <v>41</v>
      </c>
      <c r="N3232" s="11">
        <f t="shared" si="331"/>
        <v>0</v>
      </c>
      <c r="O3232" s="3">
        <v>3</v>
      </c>
      <c r="P3232" s="11">
        <f t="shared" si="337"/>
        <v>0</v>
      </c>
      <c r="Q3232" s="12">
        <f t="shared" si="338"/>
        <v>9</v>
      </c>
      <c r="R3232" s="12">
        <f t="shared" si="332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29"/>
        <v>721</v>
      </c>
      <c r="F3233" s="4">
        <f t="shared" si="330"/>
        <v>38</v>
      </c>
      <c r="G3233" s="4">
        <f t="shared" si="333"/>
        <v>43</v>
      </c>
      <c r="H3233" s="4">
        <f t="shared" si="336"/>
        <v>2</v>
      </c>
      <c r="I3233" s="5">
        <f t="shared" si="335"/>
        <v>4.878048780487805E-2</v>
      </c>
      <c r="M3233" s="3">
        <v>37</v>
      </c>
      <c r="N3233" s="11">
        <f t="shared" si="331"/>
        <v>1</v>
      </c>
      <c r="O3233" s="3">
        <v>1</v>
      </c>
      <c r="P3233" s="11">
        <f t="shared" si="337"/>
        <v>0</v>
      </c>
      <c r="Q3233" s="12">
        <f t="shared" si="338"/>
        <v>5</v>
      </c>
      <c r="R3233" s="12">
        <f t="shared" si="332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29"/>
        <v>305</v>
      </c>
      <c r="F3234" s="4">
        <f t="shared" si="330"/>
        <v>31</v>
      </c>
      <c r="G3234" s="4">
        <f t="shared" si="333"/>
        <v>14</v>
      </c>
      <c r="H3234" s="4">
        <f t="shared" si="336"/>
        <v>1</v>
      </c>
      <c r="I3234" s="5">
        <f t="shared" si="335"/>
        <v>7.6923076923076927E-2</v>
      </c>
      <c r="M3234" s="3">
        <v>12</v>
      </c>
      <c r="N3234" s="11">
        <f t="shared" si="331"/>
        <v>0</v>
      </c>
      <c r="O3234" s="3">
        <v>1</v>
      </c>
      <c r="P3234" s="11">
        <f t="shared" si="337"/>
        <v>0</v>
      </c>
      <c r="Q3234" s="12">
        <f t="shared" si="338"/>
        <v>1</v>
      </c>
      <c r="R3234" s="12">
        <f t="shared" si="332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29"/>
        <v>232</v>
      </c>
      <c r="F3235" s="4">
        <f t="shared" si="330"/>
        <v>2</v>
      </c>
      <c r="G3235" s="4">
        <f t="shared" si="333"/>
        <v>10</v>
      </c>
      <c r="H3235" s="4">
        <f t="shared" si="336"/>
        <v>0</v>
      </c>
      <c r="I3235" s="5">
        <f t="shared" si="335"/>
        <v>0</v>
      </c>
      <c r="M3235" s="3">
        <v>6</v>
      </c>
      <c r="N3235" s="11">
        <f t="shared" si="331"/>
        <v>0</v>
      </c>
      <c r="O3235" s="3">
        <v>0</v>
      </c>
      <c r="P3235" s="11">
        <f t="shared" si="337"/>
        <v>0</v>
      </c>
      <c r="Q3235" s="12">
        <f t="shared" si="338"/>
        <v>4</v>
      </c>
      <c r="R3235" s="12">
        <f t="shared" si="332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29"/>
        <v>400</v>
      </c>
      <c r="F3236" s="4">
        <f t="shared" si="330"/>
        <v>9</v>
      </c>
      <c r="G3236" s="4">
        <f t="shared" si="333"/>
        <v>16</v>
      </c>
      <c r="H3236" s="4">
        <f t="shared" si="336"/>
        <v>0</v>
      </c>
      <c r="I3236" s="5">
        <f t="shared" si="335"/>
        <v>0</v>
      </c>
      <c r="M3236" s="3">
        <v>11</v>
      </c>
      <c r="N3236" s="11">
        <f t="shared" si="331"/>
        <v>0</v>
      </c>
      <c r="O3236" s="3">
        <v>1</v>
      </c>
      <c r="P3236" s="11">
        <f t="shared" si="337"/>
        <v>0</v>
      </c>
      <c r="Q3236" s="12">
        <f t="shared" si="338"/>
        <v>4</v>
      </c>
      <c r="R3236" s="12">
        <f t="shared" si="332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339">SUM(C3237:D3237)</f>
        <v>397</v>
      </c>
      <c r="F3237" s="4">
        <f t="shared" si="330"/>
        <v>29</v>
      </c>
      <c r="G3237" s="4">
        <f t="shared" si="333"/>
        <v>12</v>
      </c>
      <c r="H3237" s="4">
        <f t="shared" si="336"/>
        <v>2</v>
      </c>
      <c r="I3237" s="5">
        <f t="shared" si="335"/>
        <v>0.2</v>
      </c>
      <c r="M3237" s="3">
        <v>5</v>
      </c>
      <c r="N3237" s="11">
        <f t="shared" si="331"/>
        <v>1</v>
      </c>
      <c r="O3237" s="3">
        <v>1</v>
      </c>
      <c r="P3237" s="11">
        <f t="shared" si="337"/>
        <v>0</v>
      </c>
      <c r="Q3237" s="12">
        <f t="shared" si="338"/>
        <v>6</v>
      </c>
      <c r="R3237" s="12">
        <f t="shared" si="332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39"/>
        <v>746</v>
      </c>
      <c r="F3238" s="4">
        <f t="shared" ref="F3238:F3301" si="340">E3238-SUMIFS(E:E,A:A,A3238-1,B:B,B3238)</f>
        <v>35</v>
      </c>
      <c r="G3238" s="4">
        <f t="shared" si="333"/>
        <v>36</v>
      </c>
      <c r="H3238" s="4">
        <f t="shared" si="336"/>
        <v>0</v>
      </c>
      <c r="I3238" s="5">
        <f t="shared" si="335"/>
        <v>0</v>
      </c>
      <c r="M3238" s="3">
        <v>23</v>
      </c>
      <c r="N3238" s="11">
        <f t="shared" ref="N3238:N3301" si="341">M3238-SUMIFS(M:M,B:B,B3238,A:A,A3238-1)</f>
        <v>0</v>
      </c>
      <c r="O3238" s="3">
        <v>0</v>
      </c>
      <c r="P3238" s="11">
        <f t="shared" si="337"/>
        <v>0</v>
      </c>
      <c r="Q3238" s="12">
        <f t="shared" si="338"/>
        <v>13</v>
      </c>
      <c r="R3238" s="12">
        <f t="shared" ref="R3238:R3301" si="342"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39"/>
        <v>251</v>
      </c>
      <c r="F3239" s="4">
        <f t="shared" si="340"/>
        <v>3</v>
      </c>
      <c r="G3239" s="4">
        <f t="shared" si="333"/>
        <v>10</v>
      </c>
      <c r="H3239" s="4">
        <f t="shared" si="336"/>
        <v>0</v>
      </c>
      <c r="I3239" s="5">
        <f t="shared" si="335"/>
        <v>0</v>
      </c>
      <c r="M3239" s="3">
        <v>5</v>
      </c>
      <c r="N3239" s="11">
        <f t="shared" si="341"/>
        <v>0</v>
      </c>
      <c r="O3239" s="3">
        <v>0</v>
      </c>
      <c r="P3239" s="11">
        <f t="shared" si="337"/>
        <v>0</v>
      </c>
      <c r="Q3239" s="12">
        <f t="shared" si="338"/>
        <v>5</v>
      </c>
      <c r="R3239" s="12">
        <f t="shared" si="342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39"/>
        <v>179</v>
      </c>
      <c r="F3240" s="4">
        <f t="shared" si="340"/>
        <v>4</v>
      </c>
      <c r="G3240" s="4">
        <f t="shared" si="333"/>
        <v>5</v>
      </c>
      <c r="H3240" s="4">
        <f t="shared" si="336"/>
        <v>0</v>
      </c>
      <c r="I3240" s="5">
        <f t="shared" si="335"/>
        <v>0</v>
      </c>
      <c r="M3240" s="3">
        <v>5</v>
      </c>
      <c r="N3240" s="11">
        <f t="shared" si="341"/>
        <v>1</v>
      </c>
      <c r="O3240" s="3">
        <v>0</v>
      </c>
      <c r="P3240" s="11">
        <f t="shared" si="337"/>
        <v>0</v>
      </c>
      <c r="Q3240" s="12">
        <f t="shared" si="338"/>
        <v>0</v>
      </c>
      <c r="R3240" s="12">
        <f t="shared" si="342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39"/>
        <v>214</v>
      </c>
      <c r="F3241" s="4">
        <f t="shared" si="340"/>
        <v>6</v>
      </c>
      <c r="G3241" s="4">
        <f t="shared" si="333"/>
        <v>5</v>
      </c>
      <c r="H3241" s="4">
        <f t="shared" si="336"/>
        <v>0</v>
      </c>
      <c r="I3241" s="5">
        <f t="shared" si="335"/>
        <v>0</v>
      </c>
      <c r="M3241" s="3">
        <v>3</v>
      </c>
      <c r="N3241" s="11">
        <f t="shared" si="341"/>
        <v>0</v>
      </c>
      <c r="O3241" s="3">
        <v>0</v>
      </c>
      <c r="P3241" s="11">
        <f t="shared" si="337"/>
        <v>0</v>
      </c>
      <c r="Q3241" s="12">
        <f t="shared" si="338"/>
        <v>2</v>
      </c>
      <c r="R3241" s="12">
        <f t="shared" si="342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39"/>
        <v>302</v>
      </c>
      <c r="F3242" s="4">
        <f t="shared" si="340"/>
        <v>38</v>
      </c>
      <c r="G3242" s="4">
        <f t="shared" si="333"/>
        <v>14</v>
      </c>
      <c r="H3242" s="4">
        <f t="shared" si="336"/>
        <v>0</v>
      </c>
      <c r="I3242" s="5">
        <f t="shared" si="335"/>
        <v>0</v>
      </c>
      <c r="M3242" s="3">
        <v>13</v>
      </c>
      <c r="N3242" s="11">
        <f t="shared" si="341"/>
        <v>1</v>
      </c>
      <c r="O3242" s="3">
        <v>0</v>
      </c>
      <c r="P3242" s="11">
        <f t="shared" si="337"/>
        <v>0</v>
      </c>
      <c r="Q3242" s="12">
        <f t="shared" si="338"/>
        <v>1</v>
      </c>
      <c r="R3242" s="12">
        <f t="shared" si="342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39"/>
        <v>932</v>
      </c>
      <c r="F3243" s="4">
        <f t="shared" si="340"/>
        <v>51</v>
      </c>
      <c r="G3243" s="4">
        <f t="shared" si="333"/>
        <v>32</v>
      </c>
      <c r="H3243" s="4">
        <f t="shared" si="336"/>
        <v>1</v>
      </c>
      <c r="I3243" s="5">
        <f t="shared" si="335"/>
        <v>3.2258064516129031E-2</v>
      </c>
      <c r="M3243" s="3">
        <v>9</v>
      </c>
      <c r="N3243" s="11">
        <f t="shared" si="341"/>
        <v>0</v>
      </c>
      <c r="O3243" s="3">
        <v>0</v>
      </c>
      <c r="P3243" s="11">
        <f t="shared" si="337"/>
        <v>0</v>
      </c>
      <c r="Q3243" s="12">
        <f t="shared" si="338"/>
        <v>23</v>
      </c>
      <c r="R3243" s="12">
        <f t="shared" si="342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39"/>
        <v>277</v>
      </c>
      <c r="F3244" s="4">
        <f t="shared" si="340"/>
        <v>3</v>
      </c>
      <c r="G3244" s="4">
        <f t="shared" si="333"/>
        <v>7</v>
      </c>
      <c r="H3244" s="4">
        <f t="shared" si="336"/>
        <v>0</v>
      </c>
      <c r="I3244" s="5">
        <f t="shared" si="335"/>
        <v>0</v>
      </c>
      <c r="M3244" s="3">
        <v>1</v>
      </c>
      <c r="N3244" s="11">
        <f t="shared" si="341"/>
        <v>0</v>
      </c>
      <c r="O3244" s="3">
        <v>0</v>
      </c>
      <c r="P3244" s="11">
        <f t="shared" si="337"/>
        <v>0</v>
      </c>
      <c r="Q3244" s="12">
        <f t="shared" si="338"/>
        <v>6</v>
      </c>
      <c r="R3244" s="12">
        <f t="shared" si="342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39"/>
        <v>1412</v>
      </c>
      <c r="F3245" s="4">
        <f t="shared" si="340"/>
        <v>80</v>
      </c>
      <c r="G3245" s="4">
        <f t="shared" si="333"/>
        <v>67</v>
      </c>
      <c r="H3245" s="4">
        <f t="shared" si="336"/>
        <v>1</v>
      </c>
      <c r="I3245" s="5">
        <f t="shared" si="335"/>
        <v>1.5151515151515152E-2</v>
      </c>
      <c r="M3245" s="3">
        <v>37</v>
      </c>
      <c r="N3245" s="11">
        <f t="shared" si="341"/>
        <v>0</v>
      </c>
      <c r="O3245" s="3">
        <v>0</v>
      </c>
      <c r="P3245" s="11">
        <f t="shared" si="337"/>
        <v>0</v>
      </c>
      <c r="Q3245" s="12">
        <f t="shared" si="338"/>
        <v>30</v>
      </c>
      <c r="R3245" s="12">
        <f t="shared" si="342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39"/>
        <v>14915</v>
      </c>
      <c r="F3246" s="4">
        <f t="shared" si="340"/>
        <v>473</v>
      </c>
      <c r="G3246" s="4">
        <f t="shared" si="333"/>
        <v>2236</v>
      </c>
      <c r="H3246" s="4">
        <f t="shared" si="336"/>
        <v>100</v>
      </c>
      <c r="I3246" s="5">
        <f t="shared" si="335"/>
        <v>4.6816479400749067E-2</v>
      </c>
      <c r="M3246" s="3">
        <v>1032</v>
      </c>
      <c r="N3246" s="11">
        <f t="shared" si="341"/>
        <v>3</v>
      </c>
      <c r="O3246" s="3">
        <v>23</v>
      </c>
      <c r="P3246" s="11">
        <f t="shared" si="337"/>
        <v>1</v>
      </c>
      <c r="Q3246" s="12">
        <f t="shared" si="338"/>
        <v>1181</v>
      </c>
      <c r="R3246" s="12">
        <f t="shared" si="342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39"/>
        <v>131</v>
      </c>
      <c r="F3247" s="4">
        <f t="shared" si="340"/>
        <v>0</v>
      </c>
      <c r="G3247" s="4">
        <f t="shared" si="333"/>
        <v>4</v>
      </c>
      <c r="H3247" s="4">
        <f t="shared" si="336"/>
        <v>0</v>
      </c>
      <c r="I3247" s="5">
        <f t="shared" si="335"/>
        <v>0</v>
      </c>
      <c r="M3247" s="3">
        <v>2</v>
      </c>
      <c r="N3247" s="11">
        <f t="shared" si="341"/>
        <v>0</v>
      </c>
      <c r="O3247" s="3">
        <v>0</v>
      </c>
      <c r="P3247" s="11">
        <f t="shared" si="337"/>
        <v>0</v>
      </c>
      <c r="Q3247" s="12">
        <f t="shared" si="338"/>
        <v>2</v>
      </c>
      <c r="R3247" s="12">
        <f t="shared" si="342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39"/>
        <v>517</v>
      </c>
      <c r="F3248" s="4">
        <f t="shared" si="340"/>
        <v>67</v>
      </c>
      <c r="G3248" s="4">
        <f t="shared" si="333"/>
        <v>13</v>
      </c>
      <c r="H3248" s="4">
        <f t="shared" si="336"/>
        <v>2</v>
      </c>
      <c r="I3248" s="5">
        <f t="shared" si="335"/>
        <v>0.18181818181818182</v>
      </c>
      <c r="M3248" s="3">
        <v>8</v>
      </c>
      <c r="N3248" s="11">
        <f t="shared" si="341"/>
        <v>0</v>
      </c>
      <c r="O3248" s="3">
        <v>0</v>
      </c>
      <c r="P3248" s="11">
        <f t="shared" si="337"/>
        <v>0</v>
      </c>
      <c r="Q3248" s="12">
        <f t="shared" si="338"/>
        <v>5</v>
      </c>
      <c r="R3248" s="12">
        <f t="shared" si="342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39"/>
        <v>896</v>
      </c>
      <c r="F3249" s="4">
        <f t="shared" si="340"/>
        <v>74</v>
      </c>
      <c r="G3249" s="4">
        <f t="shared" si="333"/>
        <v>66</v>
      </c>
      <c r="H3249" s="4">
        <f t="shared" si="336"/>
        <v>2</v>
      </c>
      <c r="I3249" s="5">
        <f t="shared" si="335"/>
        <v>3.125E-2</v>
      </c>
      <c r="M3249" s="3">
        <v>35</v>
      </c>
      <c r="N3249" s="11">
        <f t="shared" si="341"/>
        <v>0</v>
      </c>
      <c r="O3249" s="3">
        <v>0</v>
      </c>
      <c r="P3249" s="11">
        <f t="shared" si="337"/>
        <v>0</v>
      </c>
      <c r="Q3249" s="12">
        <f t="shared" si="338"/>
        <v>31</v>
      </c>
      <c r="R3249" s="12">
        <f t="shared" si="342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39"/>
        <v>560</v>
      </c>
      <c r="F3250" s="4">
        <f t="shared" si="340"/>
        <v>18</v>
      </c>
      <c r="G3250" s="4">
        <f t="shared" si="333"/>
        <v>31</v>
      </c>
      <c r="H3250" s="4">
        <f t="shared" si="336"/>
        <v>0</v>
      </c>
      <c r="I3250" s="5">
        <f t="shared" si="335"/>
        <v>0</v>
      </c>
      <c r="M3250" s="3">
        <v>13</v>
      </c>
      <c r="N3250" s="11">
        <f t="shared" si="341"/>
        <v>0</v>
      </c>
      <c r="O3250" s="3">
        <v>0</v>
      </c>
      <c r="P3250" s="11">
        <f t="shared" si="337"/>
        <v>0</v>
      </c>
      <c r="Q3250" s="12">
        <f t="shared" si="338"/>
        <v>18</v>
      </c>
      <c r="R3250" s="12">
        <f t="shared" si="342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39"/>
        <v>919</v>
      </c>
      <c r="F3251" s="4">
        <f t="shared" si="340"/>
        <v>40</v>
      </c>
      <c r="G3251" s="4">
        <f t="shared" si="333"/>
        <v>52</v>
      </c>
      <c r="H3251" s="4">
        <f t="shared" si="336"/>
        <v>1</v>
      </c>
      <c r="I3251" s="5">
        <f t="shared" si="335"/>
        <v>1.9607843137254902E-2</v>
      </c>
      <c r="M3251" s="3">
        <v>28</v>
      </c>
      <c r="N3251" s="11">
        <f t="shared" si="341"/>
        <v>0</v>
      </c>
      <c r="O3251" s="3">
        <v>1</v>
      </c>
      <c r="P3251" s="11">
        <f t="shared" si="337"/>
        <v>0</v>
      </c>
      <c r="Q3251" s="12">
        <f t="shared" si="338"/>
        <v>23</v>
      </c>
      <c r="R3251" s="12">
        <f t="shared" si="342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39"/>
        <v>211</v>
      </c>
      <c r="F3252" s="4">
        <f t="shared" si="340"/>
        <v>4</v>
      </c>
      <c r="G3252" s="4">
        <f t="shared" si="333"/>
        <v>4</v>
      </c>
      <c r="H3252" s="4">
        <f t="shared" si="336"/>
        <v>0</v>
      </c>
      <c r="I3252" s="5">
        <f t="shared" si="335"/>
        <v>0</v>
      </c>
      <c r="M3252" s="3">
        <v>1</v>
      </c>
      <c r="N3252" s="11">
        <f t="shared" si="341"/>
        <v>0</v>
      </c>
      <c r="O3252" s="3">
        <v>0</v>
      </c>
      <c r="P3252" s="11">
        <f t="shared" si="337"/>
        <v>0</v>
      </c>
      <c r="Q3252" s="12">
        <f t="shared" si="338"/>
        <v>3</v>
      </c>
      <c r="R3252" s="12">
        <f t="shared" si="342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39"/>
        <v>801</v>
      </c>
      <c r="F3253" s="4">
        <f t="shared" si="340"/>
        <v>47</v>
      </c>
      <c r="G3253" s="4">
        <f t="shared" si="333"/>
        <v>29</v>
      </c>
      <c r="H3253" s="4">
        <f t="shared" si="336"/>
        <v>0</v>
      </c>
      <c r="I3253" s="5">
        <f t="shared" si="335"/>
        <v>0</v>
      </c>
      <c r="M3253" s="3">
        <v>24</v>
      </c>
      <c r="N3253" s="11">
        <f t="shared" si="341"/>
        <v>0</v>
      </c>
      <c r="O3253" s="3">
        <v>1</v>
      </c>
      <c r="P3253" s="11">
        <f t="shared" si="337"/>
        <v>0</v>
      </c>
      <c r="Q3253" s="12">
        <f t="shared" si="338"/>
        <v>4</v>
      </c>
      <c r="R3253" s="12">
        <f t="shared" si="342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39"/>
        <v>838</v>
      </c>
      <c r="F3254" s="4">
        <f t="shared" si="340"/>
        <v>35</v>
      </c>
      <c r="G3254" s="4">
        <f t="shared" si="333"/>
        <v>38</v>
      </c>
      <c r="H3254" s="4">
        <f t="shared" si="336"/>
        <v>3</v>
      </c>
      <c r="I3254" s="5">
        <f t="shared" si="335"/>
        <v>8.5714285714285715E-2</v>
      </c>
      <c r="M3254" s="3">
        <v>17</v>
      </c>
      <c r="N3254" s="11">
        <f t="shared" si="341"/>
        <v>0</v>
      </c>
      <c r="O3254" s="3">
        <v>1</v>
      </c>
      <c r="P3254" s="11">
        <f t="shared" si="337"/>
        <v>0</v>
      </c>
      <c r="Q3254" s="12">
        <f t="shared" si="338"/>
        <v>20</v>
      </c>
      <c r="R3254" s="12">
        <f t="shared" si="342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39"/>
        <v>345</v>
      </c>
      <c r="F3255" s="4">
        <f t="shared" si="340"/>
        <v>12</v>
      </c>
      <c r="G3255" s="4">
        <f t="shared" si="333"/>
        <v>5</v>
      </c>
      <c r="H3255" s="4">
        <f t="shared" si="336"/>
        <v>0</v>
      </c>
      <c r="I3255" s="5">
        <f t="shared" si="335"/>
        <v>0</v>
      </c>
      <c r="M3255" s="3">
        <v>3</v>
      </c>
      <c r="N3255" s="11">
        <f t="shared" si="341"/>
        <v>0</v>
      </c>
      <c r="O3255" s="3">
        <v>0</v>
      </c>
      <c r="P3255" s="11">
        <f t="shared" si="337"/>
        <v>0</v>
      </c>
      <c r="Q3255" s="12">
        <f t="shared" si="338"/>
        <v>2</v>
      </c>
      <c r="R3255" s="12">
        <f t="shared" si="342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39"/>
        <v>249</v>
      </c>
      <c r="F3256" s="4">
        <f t="shared" si="340"/>
        <v>4</v>
      </c>
      <c r="G3256" s="4">
        <f t="shared" si="333"/>
        <v>4</v>
      </c>
      <c r="H3256" s="4">
        <f t="shared" si="336"/>
        <v>0</v>
      </c>
      <c r="I3256" s="5">
        <f t="shared" si="335"/>
        <v>0</v>
      </c>
      <c r="M3256" s="3">
        <v>4</v>
      </c>
      <c r="N3256" s="11">
        <f t="shared" si="341"/>
        <v>0</v>
      </c>
      <c r="O3256" s="3">
        <v>0</v>
      </c>
      <c r="P3256" s="11">
        <f t="shared" si="337"/>
        <v>0</v>
      </c>
      <c r="Q3256" s="12">
        <f t="shared" si="338"/>
        <v>0</v>
      </c>
      <c r="R3256" s="12">
        <f t="shared" si="342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39"/>
        <v>670</v>
      </c>
      <c r="F3257" s="4">
        <f t="shared" si="340"/>
        <v>65</v>
      </c>
      <c r="G3257" s="4">
        <f t="shared" si="333"/>
        <v>41</v>
      </c>
      <c r="H3257" s="4">
        <f t="shared" si="336"/>
        <v>0</v>
      </c>
      <c r="I3257" s="5">
        <f t="shared" si="335"/>
        <v>0</v>
      </c>
      <c r="M3257" s="3">
        <v>25</v>
      </c>
      <c r="N3257" s="11">
        <f t="shared" si="341"/>
        <v>0</v>
      </c>
      <c r="O3257" s="3">
        <v>2</v>
      </c>
      <c r="P3257" s="11">
        <f t="shared" si="337"/>
        <v>0</v>
      </c>
      <c r="Q3257" s="12">
        <f t="shared" si="338"/>
        <v>14</v>
      </c>
      <c r="R3257" s="12">
        <f t="shared" si="342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39"/>
        <v>310</v>
      </c>
      <c r="F3258" s="4">
        <f t="shared" si="340"/>
        <v>12</v>
      </c>
      <c r="G3258" s="4">
        <f t="shared" ref="G3258:G3321" si="343">C3258</f>
        <v>28</v>
      </c>
      <c r="H3258" s="4">
        <f t="shared" si="336"/>
        <v>0</v>
      </c>
      <c r="I3258" s="5">
        <f t="shared" si="335"/>
        <v>0</v>
      </c>
      <c r="M3258" s="3">
        <v>20</v>
      </c>
      <c r="N3258" s="11">
        <f t="shared" si="341"/>
        <v>0</v>
      </c>
      <c r="O3258" s="3">
        <v>1</v>
      </c>
      <c r="P3258" s="11">
        <f t="shared" si="337"/>
        <v>0</v>
      </c>
      <c r="Q3258" s="12">
        <f t="shared" si="338"/>
        <v>7</v>
      </c>
      <c r="R3258" s="12">
        <f t="shared" si="342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39"/>
        <v>479</v>
      </c>
      <c r="F3259" s="4">
        <f t="shared" si="340"/>
        <v>38</v>
      </c>
      <c r="G3259" s="4">
        <f t="shared" si="343"/>
        <v>15</v>
      </c>
      <c r="H3259" s="4">
        <f t="shared" si="336"/>
        <v>1</v>
      </c>
      <c r="I3259" s="5">
        <f t="shared" si="335"/>
        <v>7.1428571428571425E-2</v>
      </c>
      <c r="M3259" s="3">
        <v>5</v>
      </c>
      <c r="N3259" s="11">
        <f t="shared" si="341"/>
        <v>0</v>
      </c>
      <c r="O3259" s="3">
        <v>2</v>
      </c>
      <c r="P3259" s="11">
        <f t="shared" si="337"/>
        <v>0</v>
      </c>
      <c r="Q3259" s="12">
        <f t="shared" si="338"/>
        <v>8</v>
      </c>
      <c r="R3259" s="12">
        <f t="shared" si="342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39"/>
        <v>1975</v>
      </c>
      <c r="F3260" s="4">
        <f t="shared" si="340"/>
        <v>36</v>
      </c>
      <c r="G3260" s="4">
        <f t="shared" si="343"/>
        <v>141</v>
      </c>
      <c r="H3260" s="4">
        <f t="shared" si="336"/>
        <v>1</v>
      </c>
      <c r="I3260" s="5">
        <f t="shared" si="335"/>
        <v>7.1428571428571426E-3</v>
      </c>
      <c r="M3260" s="3">
        <v>80</v>
      </c>
      <c r="N3260" s="11">
        <f t="shared" si="341"/>
        <v>0</v>
      </c>
      <c r="O3260" s="3">
        <v>13</v>
      </c>
      <c r="P3260" s="11">
        <f t="shared" si="337"/>
        <v>0</v>
      </c>
      <c r="Q3260" s="12">
        <f t="shared" si="338"/>
        <v>48</v>
      </c>
      <c r="R3260" s="12">
        <f t="shared" si="342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39"/>
        <v>32</v>
      </c>
      <c r="F3261" s="4">
        <f t="shared" si="340"/>
        <v>5</v>
      </c>
      <c r="G3261" s="4">
        <f t="shared" si="343"/>
        <v>0</v>
      </c>
      <c r="H3261" s="4">
        <f t="shared" si="336"/>
        <v>0</v>
      </c>
      <c r="I3261" s="5">
        <f t="shared" si="335"/>
        <v>0</v>
      </c>
      <c r="M3261" s="3">
        <v>0</v>
      </c>
      <c r="N3261" s="11">
        <f t="shared" si="341"/>
        <v>0</v>
      </c>
      <c r="O3261" s="3">
        <v>0</v>
      </c>
      <c r="P3261" s="11">
        <f t="shared" si="337"/>
        <v>0</v>
      </c>
      <c r="Q3261" s="12">
        <f t="shared" si="338"/>
        <v>0</v>
      </c>
      <c r="R3261" s="12">
        <f t="shared" si="342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39"/>
        <v>317</v>
      </c>
      <c r="F3262" s="4">
        <f t="shared" si="340"/>
        <v>15</v>
      </c>
      <c r="G3262" s="4">
        <f t="shared" si="343"/>
        <v>11</v>
      </c>
      <c r="H3262" s="4">
        <f t="shared" si="336"/>
        <v>0</v>
      </c>
      <c r="I3262" s="5">
        <f t="shared" si="335"/>
        <v>0</v>
      </c>
      <c r="M3262" s="3">
        <v>7</v>
      </c>
      <c r="N3262" s="11">
        <f t="shared" si="341"/>
        <v>0</v>
      </c>
      <c r="O3262" s="3">
        <v>0</v>
      </c>
      <c r="P3262" s="11">
        <f t="shared" si="337"/>
        <v>0</v>
      </c>
      <c r="Q3262" s="12">
        <f t="shared" si="338"/>
        <v>4</v>
      </c>
      <c r="R3262" s="12">
        <f t="shared" si="342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39"/>
        <v>769</v>
      </c>
      <c r="F3263" s="4">
        <f t="shared" si="340"/>
        <v>18</v>
      </c>
      <c r="G3263" s="4">
        <f t="shared" si="343"/>
        <v>5</v>
      </c>
      <c r="H3263" s="4">
        <f t="shared" si="336"/>
        <v>0</v>
      </c>
      <c r="I3263" s="5">
        <f t="shared" si="335"/>
        <v>0</v>
      </c>
      <c r="M3263" s="3">
        <v>3</v>
      </c>
      <c r="N3263" s="11">
        <f t="shared" si="341"/>
        <v>0</v>
      </c>
      <c r="O3263" s="3">
        <v>0</v>
      </c>
      <c r="P3263" s="11">
        <f t="shared" si="337"/>
        <v>0</v>
      </c>
      <c r="Q3263" s="12">
        <f t="shared" si="338"/>
        <v>2</v>
      </c>
      <c r="R3263" s="12">
        <f t="shared" si="342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39"/>
        <v>675</v>
      </c>
      <c r="F3264" s="4">
        <f t="shared" si="340"/>
        <v>33</v>
      </c>
      <c r="G3264" s="4">
        <f t="shared" si="343"/>
        <v>29</v>
      </c>
      <c r="H3264" s="4">
        <f t="shared" si="336"/>
        <v>0</v>
      </c>
      <c r="I3264" s="5">
        <f t="shared" si="335"/>
        <v>0</v>
      </c>
      <c r="M3264" s="3">
        <v>26</v>
      </c>
      <c r="N3264" s="11">
        <f t="shared" si="341"/>
        <v>0</v>
      </c>
      <c r="O3264" s="3">
        <v>2</v>
      </c>
      <c r="P3264" s="11">
        <f t="shared" si="337"/>
        <v>0</v>
      </c>
      <c r="Q3264" s="12">
        <f t="shared" si="338"/>
        <v>1</v>
      </c>
      <c r="R3264" s="12">
        <f t="shared" si="342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39"/>
        <v>287</v>
      </c>
      <c r="F3265" s="4">
        <f t="shared" si="340"/>
        <v>14</v>
      </c>
      <c r="G3265" s="4">
        <f t="shared" si="343"/>
        <v>18</v>
      </c>
      <c r="H3265" s="4">
        <f t="shared" si="336"/>
        <v>1</v>
      </c>
      <c r="I3265" s="5">
        <f t="shared" si="335"/>
        <v>5.8823529411764705E-2</v>
      </c>
      <c r="M3265" s="3">
        <v>7</v>
      </c>
      <c r="N3265" s="11">
        <f t="shared" si="341"/>
        <v>1</v>
      </c>
      <c r="O3265" s="3">
        <v>1</v>
      </c>
      <c r="P3265" s="11">
        <f t="shared" si="337"/>
        <v>0</v>
      </c>
      <c r="Q3265" s="12">
        <f t="shared" si="338"/>
        <v>10</v>
      </c>
      <c r="R3265" s="12">
        <f t="shared" si="342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39"/>
        <v>342</v>
      </c>
      <c r="F3266" s="4">
        <f t="shared" si="340"/>
        <v>10</v>
      </c>
      <c r="G3266" s="4">
        <f t="shared" si="343"/>
        <v>6</v>
      </c>
      <c r="H3266" s="4">
        <f t="shared" si="336"/>
        <v>1</v>
      </c>
      <c r="I3266" s="5">
        <f t="shared" si="335"/>
        <v>0.2</v>
      </c>
      <c r="M3266" s="3">
        <v>3</v>
      </c>
      <c r="N3266" s="11">
        <f t="shared" si="341"/>
        <v>0</v>
      </c>
      <c r="O3266" s="3">
        <v>0</v>
      </c>
      <c r="P3266" s="11">
        <f t="shared" si="337"/>
        <v>0</v>
      </c>
      <c r="Q3266" s="12">
        <f t="shared" si="338"/>
        <v>3</v>
      </c>
      <c r="R3266" s="12">
        <f t="shared" si="342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39"/>
        <v>454</v>
      </c>
      <c r="F3267" s="4">
        <f t="shared" si="340"/>
        <v>20</v>
      </c>
      <c r="G3267" s="4">
        <f t="shared" si="343"/>
        <v>11</v>
      </c>
      <c r="H3267" s="4">
        <f t="shared" si="336"/>
        <v>0</v>
      </c>
      <c r="I3267" s="5">
        <f t="shared" ref="I3267:I3330" si="344">IFERROR((G3267-SUMIFS(G:G,A:A,A3267-1,B:B,B3267))/SUMIFS(G:G,A:A,A3267-1,B:B,B3267),0)</f>
        <v>0</v>
      </c>
      <c r="M3267" s="3">
        <v>6</v>
      </c>
      <c r="N3267" s="11">
        <f t="shared" si="341"/>
        <v>0</v>
      </c>
      <c r="O3267" s="3">
        <v>0</v>
      </c>
      <c r="P3267" s="11">
        <f t="shared" si="337"/>
        <v>0</v>
      </c>
      <c r="Q3267" s="12">
        <f t="shared" si="338"/>
        <v>5</v>
      </c>
      <c r="R3267" s="12">
        <f t="shared" si="342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39"/>
        <v>457</v>
      </c>
      <c r="F3268" s="4">
        <f t="shared" si="340"/>
        <v>22</v>
      </c>
      <c r="G3268" s="4">
        <f t="shared" si="343"/>
        <v>41</v>
      </c>
      <c r="H3268" s="4">
        <f t="shared" si="336"/>
        <v>1</v>
      </c>
      <c r="I3268" s="5">
        <f t="shared" si="344"/>
        <v>2.5000000000000001E-2</v>
      </c>
      <c r="M3268" s="3">
        <v>2</v>
      </c>
      <c r="N3268" s="11">
        <f t="shared" si="341"/>
        <v>0</v>
      </c>
      <c r="O3268" s="3">
        <v>0</v>
      </c>
      <c r="P3268" s="11">
        <f t="shared" si="337"/>
        <v>0</v>
      </c>
      <c r="Q3268" s="12">
        <f t="shared" si="338"/>
        <v>39</v>
      </c>
      <c r="R3268" s="12">
        <f t="shared" si="342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39"/>
        <v>147</v>
      </c>
      <c r="F3269" s="4">
        <f t="shared" si="340"/>
        <v>1</v>
      </c>
      <c r="G3269" s="4">
        <f t="shared" si="343"/>
        <v>4</v>
      </c>
      <c r="H3269" s="4">
        <f t="shared" ref="H3269:H3332" si="345">G3269-SUMIFS(G:G,A:A,A3269-1,B:B,B3269)</f>
        <v>0</v>
      </c>
      <c r="I3269" s="5">
        <f t="shared" si="344"/>
        <v>0</v>
      </c>
      <c r="M3269" s="3">
        <v>4</v>
      </c>
      <c r="N3269" s="11">
        <f t="shared" si="341"/>
        <v>0</v>
      </c>
      <c r="O3269" s="3">
        <v>0</v>
      </c>
      <c r="P3269" s="11">
        <f t="shared" si="337"/>
        <v>0</v>
      </c>
      <c r="Q3269" s="12">
        <f t="shared" si="338"/>
        <v>0</v>
      </c>
      <c r="R3269" s="12">
        <f t="shared" si="342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39"/>
        <v>224</v>
      </c>
      <c r="F3270" s="4">
        <f t="shared" si="340"/>
        <v>4</v>
      </c>
      <c r="G3270" s="4">
        <f t="shared" si="343"/>
        <v>9</v>
      </c>
      <c r="H3270" s="4">
        <f t="shared" si="345"/>
        <v>0</v>
      </c>
      <c r="I3270" s="5">
        <f t="shared" si="344"/>
        <v>0</v>
      </c>
      <c r="M3270" s="3">
        <v>5</v>
      </c>
      <c r="N3270" s="11">
        <f t="shared" si="341"/>
        <v>1</v>
      </c>
      <c r="O3270" s="3">
        <v>1</v>
      </c>
      <c r="P3270" s="11">
        <f t="shared" si="337"/>
        <v>0</v>
      </c>
      <c r="Q3270" s="12">
        <f t="shared" si="338"/>
        <v>3</v>
      </c>
      <c r="R3270" s="12">
        <f t="shared" si="342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39"/>
        <v>255</v>
      </c>
      <c r="F3271" s="4">
        <f t="shared" si="340"/>
        <v>30</v>
      </c>
      <c r="G3271" s="4">
        <f t="shared" si="343"/>
        <v>7</v>
      </c>
      <c r="H3271" s="4">
        <f t="shared" si="345"/>
        <v>0</v>
      </c>
      <c r="I3271" s="5">
        <f t="shared" si="344"/>
        <v>0</v>
      </c>
      <c r="M3271" s="3">
        <v>6</v>
      </c>
      <c r="N3271" s="11">
        <f t="shared" si="341"/>
        <v>0</v>
      </c>
      <c r="O3271" s="3">
        <v>0</v>
      </c>
      <c r="P3271" s="11">
        <f t="shared" si="337"/>
        <v>0</v>
      </c>
      <c r="Q3271" s="12">
        <f t="shared" si="338"/>
        <v>1</v>
      </c>
      <c r="R3271" s="12">
        <f t="shared" si="342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39"/>
        <v>504</v>
      </c>
      <c r="F3272" s="4">
        <f t="shared" si="340"/>
        <v>36</v>
      </c>
      <c r="G3272" s="4">
        <f t="shared" si="343"/>
        <v>18</v>
      </c>
      <c r="H3272" s="4">
        <f t="shared" si="345"/>
        <v>1</v>
      </c>
      <c r="I3272" s="5">
        <f t="shared" si="344"/>
        <v>5.8823529411764705E-2</v>
      </c>
      <c r="M3272" s="3">
        <v>13</v>
      </c>
      <c r="N3272" s="11">
        <f t="shared" si="341"/>
        <v>0</v>
      </c>
      <c r="O3272" s="3">
        <v>0</v>
      </c>
      <c r="P3272" s="11">
        <f t="shared" si="337"/>
        <v>0</v>
      </c>
      <c r="Q3272" s="12">
        <f t="shared" si="338"/>
        <v>5</v>
      </c>
      <c r="R3272" s="12">
        <f t="shared" si="342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39"/>
        <v>59</v>
      </c>
      <c r="F3273" s="4">
        <f t="shared" si="340"/>
        <v>1</v>
      </c>
      <c r="G3273" s="4">
        <f t="shared" si="343"/>
        <v>2</v>
      </c>
      <c r="H3273" s="4">
        <f t="shared" si="345"/>
        <v>0</v>
      </c>
      <c r="I3273" s="5">
        <f t="shared" si="344"/>
        <v>0</v>
      </c>
      <c r="M3273" s="3">
        <v>2</v>
      </c>
      <c r="N3273" s="11">
        <f t="shared" si="341"/>
        <v>0</v>
      </c>
      <c r="O3273" s="3">
        <v>0</v>
      </c>
      <c r="P3273" s="11">
        <f t="shared" si="337"/>
        <v>0</v>
      </c>
      <c r="Q3273" s="12">
        <f t="shared" si="338"/>
        <v>0</v>
      </c>
      <c r="R3273" s="12">
        <f t="shared" si="342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39"/>
        <v>5243</v>
      </c>
      <c r="F3274" s="4">
        <f t="shared" si="340"/>
        <v>94</v>
      </c>
      <c r="G3274" s="4">
        <f t="shared" si="343"/>
        <v>210</v>
      </c>
      <c r="H3274" s="4">
        <f t="shared" si="345"/>
        <v>0</v>
      </c>
      <c r="I3274" s="5">
        <f t="shared" si="344"/>
        <v>0</v>
      </c>
      <c r="M3274" s="3">
        <v>182</v>
      </c>
      <c r="N3274" s="11">
        <f t="shared" si="341"/>
        <v>0</v>
      </c>
      <c r="O3274" s="3">
        <v>4</v>
      </c>
      <c r="P3274" s="11">
        <f t="shared" si="337"/>
        <v>0</v>
      </c>
      <c r="Q3274" s="12">
        <f t="shared" si="338"/>
        <v>24</v>
      </c>
      <c r="R3274" s="12">
        <f t="shared" si="342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39"/>
        <v>1058</v>
      </c>
      <c r="F3275" s="4">
        <f t="shared" si="340"/>
        <v>0</v>
      </c>
      <c r="G3275" s="4">
        <f t="shared" si="343"/>
        <v>48</v>
      </c>
      <c r="H3275" s="4">
        <f t="shared" si="345"/>
        <v>0</v>
      </c>
      <c r="I3275" s="5">
        <f t="shared" si="344"/>
        <v>0</v>
      </c>
      <c r="M3275" s="3">
        <v>0</v>
      </c>
      <c r="N3275" s="11">
        <f t="shared" si="341"/>
        <v>0</v>
      </c>
      <c r="O3275" s="3">
        <v>0</v>
      </c>
      <c r="P3275" s="11">
        <f t="shared" si="337"/>
        <v>0</v>
      </c>
      <c r="Q3275" s="12">
        <f t="shared" si="338"/>
        <v>48</v>
      </c>
      <c r="R3275" s="12">
        <f t="shared" si="342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39"/>
        <v>280</v>
      </c>
      <c r="F3276" s="4">
        <f t="shared" si="340"/>
        <v>14</v>
      </c>
      <c r="G3276" s="4">
        <f t="shared" si="343"/>
        <v>18</v>
      </c>
      <c r="H3276" s="4">
        <f t="shared" si="345"/>
        <v>2</v>
      </c>
      <c r="I3276" s="5">
        <f t="shared" si="344"/>
        <v>0.125</v>
      </c>
      <c r="M3276" s="3">
        <v>2</v>
      </c>
      <c r="N3276" s="11">
        <f t="shared" si="341"/>
        <v>0</v>
      </c>
      <c r="O3276" s="3">
        <v>0</v>
      </c>
      <c r="P3276" s="11">
        <f t="shared" si="337"/>
        <v>0</v>
      </c>
      <c r="Q3276" s="12">
        <f t="shared" si="338"/>
        <v>16</v>
      </c>
      <c r="R3276" s="12">
        <f t="shared" si="342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39"/>
        <v>615</v>
      </c>
      <c r="F3277" s="4">
        <f t="shared" si="340"/>
        <v>33</v>
      </c>
      <c r="G3277" s="4">
        <f t="shared" si="343"/>
        <v>16</v>
      </c>
      <c r="H3277" s="4">
        <f t="shared" si="345"/>
        <v>0</v>
      </c>
      <c r="I3277" s="5">
        <f t="shared" si="344"/>
        <v>0</v>
      </c>
      <c r="M3277" s="3">
        <v>13</v>
      </c>
      <c r="N3277" s="11">
        <f t="shared" si="341"/>
        <v>0</v>
      </c>
      <c r="O3277" s="3">
        <v>0</v>
      </c>
      <c r="P3277" s="11">
        <f t="shared" si="337"/>
        <v>0</v>
      </c>
      <c r="Q3277" s="12">
        <f t="shared" si="338"/>
        <v>3</v>
      </c>
      <c r="R3277" s="12">
        <f t="shared" si="342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39"/>
        <v>80</v>
      </c>
      <c r="F3278" s="4">
        <f t="shared" si="340"/>
        <v>5</v>
      </c>
      <c r="G3278" s="4">
        <f t="shared" si="343"/>
        <v>2</v>
      </c>
      <c r="H3278" s="4">
        <f t="shared" si="345"/>
        <v>0</v>
      </c>
      <c r="I3278" s="5">
        <f t="shared" si="344"/>
        <v>0</v>
      </c>
      <c r="M3278" s="3">
        <v>2</v>
      </c>
      <c r="N3278" s="11">
        <f t="shared" si="341"/>
        <v>0</v>
      </c>
      <c r="O3278" s="3">
        <v>0</v>
      </c>
      <c r="P3278" s="11">
        <f t="shared" si="337"/>
        <v>0</v>
      </c>
      <c r="Q3278" s="12">
        <f t="shared" si="338"/>
        <v>0</v>
      </c>
      <c r="R3278" s="12">
        <f t="shared" si="342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39"/>
        <v>368</v>
      </c>
      <c r="F3279" s="4">
        <f t="shared" si="340"/>
        <v>36</v>
      </c>
      <c r="G3279" s="4">
        <f t="shared" si="343"/>
        <v>12</v>
      </c>
      <c r="H3279" s="4">
        <f t="shared" si="345"/>
        <v>0</v>
      </c>
      <c r="I3279" s="5">
        <f t="shared" si="344"/>
        <v>0</v>
      </c>
      <c r="M3279" s="3">
        <v>7</v>
      </c>
      <c r="N3279" s="11">
        <f t="shared" si="341"/>
        <v>0</v>
      </c>
      <c r="O3279" s="3">
        <v>0</v>
      </c>
      <c r="P3279" s="11">
        <f t="shared" si="337"/>
        <v>0</v>
      </c>
      <c r="Q3279" s="12">
        <f t="shared" si="338"/>
        <v>5</v>
      </c>
      <c r="R3279" s="12">
        <f t="shared" si="342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39"/>
        <v>468</v>
      </c>
      <c r="F3280" s="4">
        <f t="shared" si="340"/>
        <v>8</v>
      </c>
      <c r="G3280" s="4">
        <f t="shared" si="343"/>
        <v>27</v>
      </c>
      <c r="H3280" s="4">
        <f t="shared" si="345"/>
        <v>2</v>
      </c>
      <c r="I3280" s="5">
        <f t="shared" si="344"/>
        <v>0.08</v>
      </c>
      <c r="M3280" s="3">
        <v>21</v>
      </c>
      <c r="N3280" s="11">
        <f t="shared" si="341"/>
        <v>2</v>
      </c>
      <c r="O3280" s="3">
        <v>0</v>
      </c>
      <c r="P3280" s="11">
        <f t="shared" si="337"/>
        <v>0</v>
      </c>
      <c r="Q3280" s="12">
        <f t="shared" si="338"/>
        <v>6</v>
      </c>
      <c r="R3280" s="12">
        <f t="shared" si="342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39"/>
        <v>659</v>
      </c>
      <c r="F3281" s="4">
        <f t="shared" si="340"/>
        <v>18</v>
      </c>
      <c r="G3281" s="4">
        <f t="shared" si="343"/>
        <v>38</v>
      </c>
      <c r="H3281" s="4">
        <f t="shared" si="345"/>
        <v>1</v>
      </c>
      <c r="I3281" s="5">
        <f t="shared" si="344"/>
        <v>2.7027027027027029E-2</v>
      </c>
      <c r="M3281" s="3">
        <v>17</v>
      </c>
      <c r="N3281" s="11">
        <f t="shared" si="341"/>
        <v>0</v>
      </c>
      <c r="O3281" s="3">
        <v>3</v>
      </c>
      <c r="P3281" s="11">
        <f t="shared" si="337"/>
        <v>0</v>
      </c>
      <c r="Q3281" s="12">
        <f t="shared" si="338"/>
        <v>18</v>
      </c>
      <c r="R3281" s="12">
        <f t="shared" si="342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39"/>
        <v>2214</v>
      </c>
      <c r="F3282" s="4">
        <f t="shared" si="340"/>
        <v>49</v>
      </c>
      <c r="G3282" s="4">
        <f t="shared" si="343"/>
        <v>101</v>
      </c>
      <c r="H3282" s="4">
        <f t="shared" si="345"/>
        <v>2</v>
      </c>
      <c r="I3282" s="5">
        <f t="shared" si="344"/>
        <v>2.0202020202020204E-2</v>
      </c>
      <c r="M3282" s="3">
        <v>58</v>
      </c>
      <c r="N3282" s="11">
        <f t="shared" si="341"/>
        <v>3</v>
      </c>
      <c r="O3282" s="3">
        <v>1</v>
      </c>
      <c r="P3282" s="11">
        <f t="shared" si="337"/>
        <v>0</v>
      </c>
      <c r="Q3282" s="12">
        <f t="shared" si="338"/>
        <v>42</v>
      </c>
      <c r="R3282" s="12">
        <f t="shared" si="342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39"/>
        <v>497</v>
      </c>
      <c r="F3283" s="4">
        <f t="shared" si="340"/>
        <v>15</v>
      </c>
      <c r="G3283" s="4">
        <f t="shared" si="343"/>
        <v>28</v>
      </c>
      <c r="H3283" s="4">
        <f t="shared" si="345"/>
        <v>0</v>
      </c>
      <c r="I3283" s="5">
        <f t="shared" si="344"/>
        <v>0</v>
      </c>
      <c r="M3283" s="3">
        <v>22</v>
      </c>
      <c r="N3283" s="11">
        <f t="shared" si="341"/>
        <v>1</v>
      </c>
      <c r="O3283" s="3">
        <v>1</v>
      </c>
      <c r="P3283" s="11">
        <f t="shared" si="337"/>
        <v>0</v>
      </c>
      <c r="Q3283" s="12">
        <f t="shared" si="338"/>
        <v>5</v>
      </c>
      <c r="R3283" s="12">
        <f t="shared" si="342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39"/>
        <v>463</v>
      </c>
      <c r="F3284" s="4">
        <f t="shared" si="340"/>
        <v>32</v>
      </c>
      <c r="G3284" s="4">
        <f t="shared" si="343"/>
        <v>22</v>
      </c>
      <c r="H3284" s="4">
        <f t="shared" si="345"/>
        <v>0</v>
      </c>
      <c r="I3284" s="5">
        <f t="shared" si="344"/>
        <v>0</v>
      </c>
      <c r="M3284" s="3">
        <v>11</v>
      </c>
      <c r="N3284" s="11">
        <f t="shared" si="341"/>
        <v>0</v>
      </c>
      <c r="O3284" s="3">
        <v>1</v>
      </c>
      <c r="P3284" s="11">
        <f t="shared" si="337"/>
        <v>0</v>
      </c>
      <c r="Q3284" s="12">
        <f t="shared" si="338"/>
        <v>10</v>
      </c>
      <c r="R3284" s="12">
        <f t="shared" si="342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39"/>
        <v>1165</v>
      </c>
      <c r="F3285" s="4">
        <f t="shared" si="340"/>
        <v>52</v>
      </c>
      <c r="G3285" s="4">
        <f t="shared" si="343"/>
        <v>40</v>
      </c>
      <c r="H3285" s="4">
        <f t="shared" si="345"/>
        <v>2</v>
      </c>
      <c r="I3285" s="5">
        <f t="shared" si="344"/>
        <v>5.2631578947368418E-2</v>
      </c>
      <c r="M3285" s="3">
        <v>33</v>
      </c>
      <c r="N3285" s="11">
        <f t="shared" si="341"/>
        <v>1</v>
      </c>
      <c r="O3285" s="3">
        <v>0</v>
      </c>
      <c r="P3285" s="11">
        <f t="shared" si="337"/>
        <v>0</v>
      </c>
      <c r="Q3285" s="12">
        <f t="shared" si="338"/>
        <v>7</v>
      </c>
      <c r="R3285" s="12">
        <f t="shared" si="342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39"/>
        <v>867</v>
      </c>
      <c r="F3286" s="4">
        <f t="shared" si="340"/>
        <v>36</v>
      </c>
      <c r="G3286" s="4">
        <f t="shared" si="343"/>
        <v>14</v>
      </c>
      <c r="H3286" s="4">
        <f t="shared" si="345"/>
        <v>4</v>
      </c>
      <c r="I3286" s="5">
        <f t="shared" si="344"/>
        <v>0.4</v>
      </c>
      <c r="M3286" s="3">
        <v>4</v>
      </c>
      <c r="N3286" s="11">
        <f t="shared" si="341"/>
        <v>0</v>
      </c>
      <c r="O3286" s="3">
        <v>0</v>
      </c>
      <c r="P3286" s="11">
        <f t="shared" si="337"/>
        <v>0</v>
      </c>
      <c r="Q3286" s="12">
        <f t="shared" si="338"/>
        <v>10</v>
      </c>
      <c r="R3286" s="12">
        <f t="shared" si="342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39"/>
        <v>265</v>
      </c>
      <c r="F3287" s="4">
        <f t="shared" si="340"/>
        <v>5</v>
      </c>
      <c r="G3287" s="4">
        <f t="shared" si="343"/>
        <v>11</v>
      </c>
      <c r="H3287" s="4">
        <f t="shared" si="345"/>
        <v>0</v>
      </c>
      <c r="I3287" s="5">
        <f t="shared" si="344"/>
        <v>0</v>
      </c>
      <c r="M3287" s="3">
        <v>7</v>
      </c>
      <c r="N3287" s="11">
        <f t="shared" si="341"/>
        <v>0</v>
      </c>
      <c r="O3287" s="3">
        <v>0</v>
      </c>
      <c r="P3287" s="11">
        <f t="shared" si="337"/>
        <v>0</v>
      </c>
      <c r="Q3287" s="12">
        <f t="shared" si="338"/>
        <v>4</v>
      </c>
      <c r="R3287" s="12">
        <f t="shared" si="342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39"/>
        <v>132</v>
      </c>
      <c r="F3288" s="4">
        <f t="shared" si="340"/>
        <v>6</v>
      </c>
      <c r="G3288" s="4">
        <f t="shared" si="343"/>
        <v>6</v>
      </c>
      <c r="H3288" s="4">
        <f t="shared" si="345"/>
        <v>1</v>
      </c>
      <c r="I3288" s="5">
        <f t="shared" si="344"/>
        <v>0.2</v>
      </c>
      <c r="M3288" s="3">
        <v>3</v>
      </c>
      <c r="N3288" s="11">
        <f t="shared" si="341"/>
        <v>1</v>
      </c>
      <c r="O3288" s="3">
        <v>0</v>
      </c>
      <c r="P3288" s="11">
        <f t="shared" si="337"/>
        <v>0</v>
      </c>
      <c r="Q3288" s="12">
        <f t="shared" si="338"/>
        <v>3</v>
      </c>
      <c r="R3288" s="12">
        <f t="shared" si="342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39"/>
        <v>362</v>
      </c>
      <c r="F3289" s="4">
        <f t="shared" si="340"/>
        <v>9</v>
      </c>
      <c r="G3289" s="4">
        <f t="shared" si="343"/>
        <v>13</v>
      </c>
      <c r="H3289" s="4">
        <f t="shared" si="345"/>
        <v>1</v>
      </c>
      <c r="I3289" s="5">
        <f t="shared" si="344"/>
        <v>8.3333333333333329E-2</v>
      </c>
      <c r="M3289" s="3">
        <v>9</v>
      </c>
      <c r="N3289" s="11">
        <f t="shared" si="341"/>
        <v>0</v>
      </c>
      <c r="O3289" s="3">
        <v>1</v>
      </c>
      <c r="P3289" s="11">
        <f t="shared" si="337"/>
        <v>0</v>
      </c>
      <c r="Q3289" s="12">
        <f t="shared" si="338"/>
        <v>3</v>
      </c>
      <c r="R3289" s="12">
        <f t="shared" si="342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39"/>
        <v>2621</v>
      </c>
      <c r="F3290" s="4">
        <f t="shared" si="340"/>
        <v>42</v>
      </c>
      <c r="G3290" s="4">
        <f t="shared" si="343"/>
        <v>136</v>
      </c>
      <c r="H3290" s="4">
        <f t="shared" si="345"/>
        <v>2</v>
      </c>
      <c r="I3290" s="5">
        <f t="shared" si="344"/>
        <v>1.4925373134328358E-2</v>
      </c>
      <c r="M3290" s="3">
        <v>64</v>
      </c>
      <c r="N3290" s="11">
        <f t="shared" si="341"/>
        <v>0</v>
      </c>
      <c r="O3290" s="3">
        <v>2</v>
      </c>
      <c r="P3290" s="11">
        <f t="shared" si="337"/>
        <v>0</v>
      </c>
      <c r="Q3290" s="12">
        <f t="shared" si="338"/>
        <v>70</v>
      </c>
      <c r="R3290" s="12">
        <f t="shared" si="342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39"/>
        <v>129</v>
      </c>
      <c r="F3291" s="4">
        <f t="shared" si="340"/>
        <v>9</v>
      </c>
      <c r="G3291" s="4">
        <f t="shared" si="343"/>
        <v>3</v>
      </c>
      <c r="H3291" s="4">
        <f t="shared" si="345"/>
        <v>0</v>
      </c>
      <c r="I3291" s="5">
        <f t="shared" si="344"/>
        <v>0</v>
      </c>
      <c r="M3291" s="3">
        <v>0</v>
      </c>
      <c r="N3291" s="11">
        <f t="shared" si="341"/>
        <v>0</v>
      </c>
      <c r="O3291" s="3">
        <v>0</v>
      </c>
      <c r="P3291" s="11">
        <f t="shared" si="337"/>
        <v>0</v>
      </c>
      <c r="Q3291" s="12">
        <f t="shared" si="338"/>
        <v>3</v>
      </c>
      <c r="R3291" s="12">
        <f t="shared" si="342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339"/>
        <v>219</v>
      </c>
      <c r="F3292" s="4">
        <f t="shared" si="340"/>
        <v>5</v>
      </c>
      <c r="G3292" s="4">
        <f t="shared" si="343"/>
        <v>6</v>
      </c>
      <c r="H3292" s="4">
        <f t="shared" si="345"/>
        <v>0</v>
      </c>
      <c r="I3292" s="5">
        <f t="shared" si="344"/>
        <v>0</v>
      </c>
      <c r="M3292" s="3">
        <v>6</v>
      </c>
      <c r="N3292" s="11">
        <f t="shared" si="341"/>
        <v>0</v>
      </c>
      <c r="O3292" s="3">
        <v>0</v>
      </c>
      <c r="P3292" s="11">
        <f t="shared" ref="P3292:P3355" si="346">O3292-SUMIFS(O:O,B:B,B3292,A:A,A3292-1)</f>
        <v>0</v>
      </c>
      <c r="Q3292" s="12">
        <f t="shared" ref="Q3292:Q3324" si="347">G3292-O3292-M3292</f>
        <v>0</v>
      </c>
      <c r="R3292" s="12">
        <f t="shared" si="342"/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39"/>
        <v>306</v>
      </c>
      <c r="F3293" s="4">
        <f t="shared" si="340"/>
        <v>38</v>
      </c>
      <c r="G3293" s="4">
        <f t="shared" si="343"/>
        <v>12</v>
      </c>
      <c r="H3293" s="4">
        <f t="shared" si="345"/>
        <v>0</v>
      </c>
      <c r="I3293" s="5">
        <f t="shared" si="344"/>
        <v>0</v>
      </c>
      <c r="M3293" s="3">
        <v>3</v>
      </c>
      <c r="N3293" s="11">
        <f t="shared" si="341"/>
        <v>0</v>
      </c>
      <c r="O3293" s="3">
        <v>1</v>
      </c>
      <c r="P3293" s="11">
        <f t="shared" si="346"/>
        <v>0</v>
      </c>
      <c r="Q3293" s="12">
        <f t="shared" si="347"/>
        <v>8</v>
      </c>
      <c r="R3293" s="12">
        <f t="shared" si="342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39"/>
        <v>523</v>
      </c>
      <c r="F3294" s="4">
        <f t="shared" si="340"/>
        <v>5</v>
      </c>
      <c r="G3294" s="4">
        <f t="shared" si="343"/>
        <v>7</v>
      </c>
      <c r="H3294" s="4">
        <f t="shared" si="345"/>
        <v>0</v>
      </c>
      <c r="I3294" s="5">
        <f t="shared" si="344"/>
        <v>0</v>
      </c>
      <c r="M3294" s="3">
        <v>5</v>
      </c>
      <c r="N3294" s="11">
        <f t="shared" si="341"/>
        <v>0</v>
      </c>
      <c r="O3294" s="3">
        <v>0</v>
      </c>
      <c r="P3294" s="11">
        <f t="shared" si="346"/>
        <v>0</v>
      </c>
      <c r="Q3294" s="12">
        <f t="shared" si="347"/>
        <v>2</v>
      </c>
      <c r="R3294" s="12">
        <f t="shared" si="342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39"/>
        <v>74</v>
      </c>
      <c r="F3295" s="4">
        <f t="shared" si="340"/>
        <v>4</v>
      </c>
      <c r="G3295" s="4">
        <f t="shared" si="343"/>
        <v>8</v>
      </c>
      <c r="H3295" s="4">
        <f t="shared" si="345"/>
        <v>0</v>
      </c>
      <c r="I3295" s="5">
        <f t="shared" si="344"/>
        <v>0</v>
      </c>
      <c r="M3295" s="3">
        <v>4</v>
      </c>
      <c r="N3295" s="11">
        <f t="shared" si="341"/>
        <v>1</v>
      </c>
      <c r="O3295" s="3">
        <v>0</v>
      </c>
      <c r="P3295" s="11">
        <f t="shared" si="346"/>
        <v>0</v>
      </c>
      <c r="Q3295" s="12">
        <f t="shared" si="347"/>
        <v>4</v>
      </c>
      <c r="R3295" s="12">
        <f t="shared" si="342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39"/>
        <v>160</v>
      </c>
      <c r="F3296" s="4">
        <f t="shared" si="340"/>
        <v>5</v>
      </c>
      <c r="G3296" s="4">
        <f t="shared" si="343"/>
        <v>0</v>
      </c>
      <c r="H3296" s="4">
        <f t="shared" si="345"/>
        <v>0</v>
      </c>
      <c r="I3296" s="5">
        <f t="shared" si="344"/>
        <v>0</v>
      </c>
      <c r="M3296" s="3">
        <v>0</v>
      </c>
      <c r="N3296" s="11">
        <f t="shared" si="341"/>
        <v>0</v>
      </c>
      <c r="O3296" s="3">
        <v>0</v>
      </c>
      <c r="P3296" s="11">
        <f t="shared" si="346"/>
        <v>0</v>
      </c>
      <c r="Q3296" s="12">
        <f t="shared" si="347"/>
        <v>0</v>
      </c>
      <c r="R3296" s="12">
        <f t="shared" si="342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39"/>
        <v>123</v>
      </c>
      <c r="F3297" s="4">
        <f t="shared" si="340"/>
        <v>18</v>
      </c>
      <c r="G3297" s="4">
        <f t="shared" si="343"/>
        <v>7</v>
      </c>
      <c r="H3297" s="4">
        <f t="shared" si="345"/>
        <v>1</v>
      </c>
      <c r="I3297" s="5">
        <f t="shared" si="344"/>
        <v>0.16666666666666666</v>
      </c>
      <c r="M3297" s="3">
        <v>4</v>
      </c>
      <c r="N3297" s="11">
        <f t="shared" si="341"/>
        <v>0</v>
      </c>
      <c r="O3297" s="3">
        <v>0</v>
      </c>
      <c r="P3297" s="11">
        <f t="shared" si="346"/>
        <v>0</v>
      </c>
      <c r="Q3297" s="12">
        <f t="shared" si="347"/>
        <v>3</v>
      </c>
      <c r="R3297" s="12">
        <f t="shared" si="342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39"/>
        <v>1573</v>
      </c>
      <c r="F3298" s="4">
        <f t="shared" si="340"/>
        <v>120</v>
      </c>
      <c r="G3298" s="4">
        <f t="shared" si="343"/>
        <v>109</v>
      </c>
      <c r="H3298" s="4">
        <f t="shared" si="345"/>
        <v>3</v>
      </c>
      <c r="I3298" s="5">
        <f t="shared" si="344"/>
        <v>2.8301886792452831E-2</v>
      </c>
      <c r="M3298" s="3">
        <v>76</v>
      </c>
      <c r="N3298" s="11">
        <f t="shared" si="341"/>
        <v>0</v>
      </c>
      <c r="O3298" s="3">
        <v>5</v>
      </c>
      <c r="P3298" s="11">
        <f t="shared" si="346"/>
        <v>0</v>
      </c>
      <c r="Q3298" s="12">
        <f t="shared" si="347"/>
        <v>28</v>
      </c>
      <c r="R3298" s="12">
        <f t="shared" si="342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39"/>
        <v>360</v>
      </c>
      <c r="F3299" s="4">
        <f t="shared" si="340"/>
        <v>18</v>
      </c>
      <c r="G3299" s="4">
        <f t="shared" si="343"/>
        <v>3</v>
      </c>
      <c r="H3299" s="4">
        <f t="shared" si="345"/>
        <v>0</v>
      </c>
      <c r="I3299" s="5">
        <f t="shared" si="344"/>
        <v>0</v>
      </c>
      <c r="M3299" s="3">
        <v>3</v>
      </c>
      <c r="N3299" s="11">
        <f t="shared" si="341"/>
        <v>0</v>
      </c>
      <c r="O3299" s="3">
        <v>0</v>
      </c>
      <c r="P3299" s="11">
        <f t="shared" si="346"/>
        <v>0</v>
      </c>
      <c r="Q3299" s="12">
        <f t="shared" si="347"/>
        <v>0</v>
      </c>
      <c r="R3299" s="12">
        <f t="shared" si="342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39"/>
        <v>1256</v>
      </c>
      <c r="F3300" s="4">
        <f t="shared" si="340"/>
        <v>16</v>
      </c>
      <c r="G3300" s="4">
        <f t="shared" si="343"/>
        <v>7</v>
      </c>
      <c r="H3300" s="4">
        <f t="shared" si="345"/>
        <v>0</v>
      </c>
      <c r="I3300" s="5">
        <f t="shared" si="344"/>
        <v>0</v>
      </c>
      <c r="M3300" s="3">
        <v>7</v>
      </c>
      <c r="N3300" s="11">
        <f t="shared" si="341"/>
        <v>0</v>
      </c>
      <c r="O3300" s="3">
        <v>0</v>
      </c>
      <c r="P3300" s="11">
        <f t="shared" si="346"/>
        <v>0</v>
      </c>
      <c r="Q3300" s="12">
        <f t="shared" si="347"/>
        <v>0</v>
      </c>
      <c r="R3300" s="12">
        <f t="shared" si="342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348">SUM(C3301:D3301)</f>
        <v>1389</v>
      </c>
      <c r="F3301" s="4">
        <f t="shared" si="340"/>
        <v>19</v>
      </c>
      <c r="G3301" s="4">
        <f t="shared" si="343"/>
        <v>136</v>
      </c>
      <c r="H3301" s="4">
        <f t="shared" si="345"/>
        <v>9</v>
      </c>
      <c r="I3301" s="5">
        <f t="shared" si="344"/>
        <v>7.0866141732283464E-2</v>
      </c>
      <c r="M3301" s="3">
        <v>88</v>
      </c>
      <c r="N3301" s="11">
        <f t="shared" si="341"/>
        <v>1</v>
      </c>
      <c r="O3301" s="3">
        <v>0</v>
      </c>
      <c r="P3301" s="11">
        <f t="shared" si="346"/>
        <v>0</v>
      </c>
      <c r="Q3301" s="12">
        <f t="shared" si="347"/>
        <v>48</v>
      </c>
      <c r="R3301" s="12">
        <f t="shared" si="342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48"/>
        <v>4173</v>
      </c>
      <c r="F3302" s="4">
        <f t="shared" ref="F3302:F3365" si="349">E3302-SUMIFS(E:E,A:A,A3302-1,B:B,B3302)</f>
        <v>102</v>
      </c>
      <c r="G3302" s="4">
        <f t="shared" si="343"/>
        <v>405</v>
      </c>
      <c r="H3302" s="4">
        <f t="shared" si="345"/>
        <v>18</v>
      </c>
      <c r="I3302" s="5">
        <f t="shared" si="344"/>
        <v>4.6511627906976744E-2</v>
      </c>
      <c r="M3302" s="3">
        <v>178</v>
      </c>
      <c r="N3302" s="11">
        <f t="shared" ref="N3302:N3365" si="350">M3302-SUMIFS(M:M,B:B,B3302,A:A,A3302-1)</f>
        <v>3</v>
      </c>
      <c r="O3302" s="3">
        <v>9</v>
      </c>
      <c r="P3302" s="11">
        <f t="shared" si="346"/>
        <v>1</v>
      </c>
      <c r="Q3302" s="12">
        <f t="shared" si="347"/>
        <v>218</v>
      </c>
      <c r="R3302" s="12">
        <f t="shared" ref="R3302:R3365" si="351"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48"/>
        <v>230</v>
      </c>
      <c r="F3303" s="4">
        <f t="shared" si="349"/>
        <v>6</v>
      </c>
      <c r="G3303" s="4">
        <f t="shared" si="343"/>
        <v>11</v>
      </c>
      <c r="H3303" s="4">
        <f t="shared" si="345"/>
        <v>0</v>
      </c>
      <c r="I3303" s="5">
        <f t="shared" si="344"/>
        <v>0</v>
      </c>
      <c r="M3303" s="3">
        <v>11</v>
      </c>
      <c r="N3303" s="11">
        <f t="shared" si="350"/>
        <v>0</v>
      </c>
      <c r="O3303" s="3">
        <v>0</v>
      </c>
      <c r="P3303" s="11">
        <f t="shared" si="346"/>
        <v>0</v>
      </c>
      <c r="Q3303" s="12">
        <f t="shared" si="347"/>
        <v>0</v>
      </c>
      <c r="R3303" s="12">
        <f t="shared" si="351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48"/>
        <v>311</v>
      </c>
      <c r="F3304" s="4">
        <f t="shared" si="349"/>
        <v>48</v>
      </c>
      <c r="G3304" s="4">
        <f t="shared" si="343"/>
        <v>5</v>
      </c>
      <c r="H3304" s="4">
        <f t="shared" si="345"/>
        <v>1</v>
      </c>
      <c r="I3304" s="5">
        <f t="shared" si="344"/>
        <v>0.25</v>
      </c>
      <c r="M3304" s="3">
        <v>3</v>
      </c>
      <c r="N3304" s="11">
        <f t="shared" si="350"/>
        <v>0</v>
      </c>
      <c r="O3304" s="3">
        <v>0</v>
      </c>
      <c r="P3304" s="11">
        <f t="shared" si="346"/>
        <v>0</v>
      </c>
      <c r="Q3304" s="12">
        <f t="shared" si="347"/>
        <v>2</v>
      </c>
      <c r="R3304" s="12">
        <f t="shared" si="351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48"/>
        <v>1329</v>
      </c>
      <c r="F3305" s="4">
        <f t="shared" si="349"/>
        <v>68</v>
      </c>
      <c r="G3305" s="4">
        <f t="shared" si="343"/>
        <v>45</v>
      </c>
      <c r="H3305" s="4">
        <f t="shared" si="345"/>
        <v>3</v>
      </c>
      <c r="I3305" s="5">
        <f t="shared" si="344"/>
        <v>7.1428571428571425E-2</v>
      </c>
      <c r="M3305" s="3">
        <v>25</v>
      </c>
      <c r="N3305" s="11">
        <f t="shared" si="350"/>
        <v>1</v>
      </c>
      <c r="O3305" s="3">
        <v>1</v>
      </c>
      <c r="P3305" s="11">
        <f t="shared" si="346"/>
        <v>0</v>
      </c>
      <c r="Q3305" s="12">
        <f t="shared" si="347"/>
        <v>19</v>
      </c>
      <c r="R3305" s="12">
        <f t="shared" si="351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48"/>
        <v>17874</v>
      </c>
      <c r="F3306" s="4">
        <f t="shared" si="349"/>
        <v>1559</v>
      </c>
      <c r="G3306" s="4">
        <f t="shared" si="343"/>
        <v>2296</v>
      </c>
      <c r="H3306" s="4">
        <f t="shared" si="345"/>
        <v>210</v>
      </c>
      <c r="I3306" s="5">
        <f t="shared" si="344"/>
        <v>0.10067114093959731</v>
      </c>
      <c r="M3306" s="3">
        <v>1029</v>
      </c>
      <c r="N3306" s="11">
        <f t="shared" si="350"/>
        <v>22</v>
      </c>
      <c r="O3306" s="3">
        <v>44</v>
      </c>
      <c r="P3306" s="11">
        <f t="shared" si="346"/>
        <v>1</v>
      </c>
      <c r="Q3306" s="12">
        <f t="shared" si="347"/>
        <v>1223</v>
      </c>
      <c r="R3306" s="12">
        <f t="shared" si="351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48"/>
        <v>335</v>
      </c>
      <c r="F3307" s="4">
        <f t="shared" si="349"/>
        <v>3</v>
      </c>
      <c r="G3307" s="4">
        <f t="shared" si="343"/>
        <v>19</v>
      </c>
      <c r="H3307" s="4">
        <f t="shared" si="345"/>
        <v>0</v>
      </c>
      <c r="I3307" s="5">
        <f t="shared" si="344"/>
        <v>0</v>
      </c>
      <c r="M3307" s="3">
        <v>4</v>
      </c>
      <c r="N3307" s="11">
        <f t="shared" si="350"/>
        <v>0</v>
      </c>
      <c r="O3307" s="3">
        <v>1</v>
      </c>
      <c r="P3307" s="11">
        <f t="shared" si="346"/>
        <v>0</v>
      </c>
      <c r="Q3307" s="12">
        <f t="shared" si="347"/>
        <v>14</v>
      </c>
      <c r="R3307" s="12">
        <f t="shared" si="351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48"/>
        <v>153</v>
      </c>
      <c r="F3308" s="4">
        <f t="shared" si="349"/>
        <v>4</v>
      </c>
      <c r="G3308" s="4">
        <f t="shared" si="343"/>
        <v>7</v>
      </c>
      <c r="H3308" s="4">
        <f t="shared" si="345"/>
        <v>1</v>
      </c>
      <c r="I3308" s="5">
        <f t="shared" si="344"/>
        <v>0.16666666666666666</v>
      </c>
      <c r="M3308" s="3">
        <v>2</v>
      </c>
      <c r="N3308" s="11">
        <f t="shared" si="350"/>
        <v>0</v>
      </c>
      <c r="O3308" s="3">
        <v>0</v>
      </c>
      <c r="P3308" s="11">
        <f t="shared" si="346"/>
        <v>0</v>
      </c>
      <c r="Q3308" s="12">
        <f t="shared" si="347"/>
        <v>5</v>
      </c>
      <c r="R3308" s="12">
        <f t="shared" si="351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48"/>
        <v>930</v>
      </c>
      <c r="F3309" s="4">
        <f t="shared" si="349"/>
        <v>5</v>
      </c>
      <c r="G3309" s="4">
        <f t="shared" si="343"/>
        <v>47</v>
      </c>
      <c r="H3309" s="4">
        <f t="shared" si="345"/>
        <v>-1</v>
      </c>
      <c r="I3309" s="5">
        <f t="shared" si="344"/>
        <v>-2.0833333333333332E-2</v>
      </c>
      <c r="M3309" s="3">
        <v>41</v>
      </c>
      <c r="N3309" s="11">
        <f t="shared" si="350"/>
        <v>-1</v>
      </c>
      <c r="O3309" s="3">
        <v>1</v>
      </c>
      <c r="P3309" s="11">
        <f t="shared" si="346"/>
        <v>0</v>
      </c>
      <c r="Q3309" s="12">
        <f t="shared" si="347"/>
        <v>5</v>
      </c>
      <c r="R3309" s="12">
        <f t="shared" si="351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48"/>
        <v>3522</v>
      </c>
      <c r="F3310" s="4">
        <f t="shared" si="349"/>
        <v>44</v>
      </c>
      <c r="G3310" s="4">
        <f t="shared" si="343"/>
        <v>593</v>
      </c>
      <c r="H3310" s="4">
        <f t="shared" si="345"/>
        <v>9</v>
      </c>
      <c r="I3310" s="5">
        <f t="shared" si="344"/>
        <v>1.5410958904109588E-2</v>
      </c>
      <c r="M3310" s="3">
        <v>316</v>
      </c>
      <c r="N3310" s="11">
        <f t="shared" si="350"/>
        <v>0</v>
      </c>
      <c r="O3310" s="3">
        <v>34</v>
      </c>
      <c r="P3310" s="11">
        <f t="shared" si="346"/>
        <v>0</v>
      </c>
      <c r="Q3310" s="12">
        <f t="shared" si="347"/>
        <v>243</v>
      </c>
      <c r="R3310" s="12">
        <f t="shared" si="351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48"/>
        <v>1182</v>
      </c>
      <c r="F3311" s="4">
        <f t="shared" si="349"/>
        <v>38</v>
      </c>
      <c r="G3311" s="4">
        <f t="shared" si="343"/>
        <v>94</v>
      </c>
      <c r="H3311" s="4">
        <f t="shared" si="345"/>
        <v>3</v>
      </c>
      <c r="I3311" s="5">
        <f t="shared" si="344"/>
        <v>3.2967032967032968E-2</v>
      </c>
      <c r="M3311" s="3">
        <v>42</v>
      </c>
      <c r="N3311" s="11">
        <f t="shared" si="350"/>
        <v>1</v>
      </c>
      <c r="O3311" s="3">
        <v>0</v>
      </c>
      <c r="P3311" s="11">
        <f t="shared" si="346"/>
        <v>0</v>
      </c>
      <c r="Q3311" s="12">
        <f t="shared" si="347"/>
        <v>52</v>
      </c>
      <c r="R3311" s="12">
        <f t="shared" si="351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48"/>
        <v>311</v>
      </c>
      <c r="F3312" s="4">
        <f t="shared" si="349"/>
        <v>2</v>
      </c>
      <c r="G3312" s="4">
        <f t="shared" si="343"/>
        <v>48</v>
      </c>
      <c r="H3312" s="4">
        <f t="shared" si="345"/>
        <v>1</v>
      </c>
      <c r="I3312" s="5">
        <f t="shared" si="344"/>
        <v>2.1276595744680851E-2</v>
      </c>
      <c r="M3312" s="3">
        <v>9</v>
      </c>
      <c r="N3312" s="11">
        <f t="shared" si="350"/>
        <v>0</v>
      </c>
      <c r="O3312" s="3">
        <v>1</v>
      </c>
      <c r="P3312" s="11">
        <f t="shared" si="346"/>
        <v>0</v>
      </c>
      <c r="Q3312" s="12">
        <f t="shared" si="347"/>
        <v>38</v>
      </c>
      <c r="R3312" s="12">
        <f t="shared" si="351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48"/>
        <v>134</v>
      </c>
      <c r="F3313" s="4">
        <f t="shared" si="349"/>
        <v>6</v>
      </c>
      <c r="G3313" s="4">
        <f t="shared" si="343"/>
        <v>1</v>
      </c>
      <c r="H3313" s="4">
        <f t="shared" si="345"/>
        <v>0</v>
      </c>
      <c r="I3313" s="5">
        <f t="shared" si="344"/>
        <v>0</v>
      </c>
      <c r="M3313" s="3">
        <v>1</v>
      </c>
      <c r="N3313" s="11">
        <f t="shared" si="350"/>
        <v>0</v>
      </c>
      <c r="O3313" s="3">
        <v>0</v>
      </c>
      <c r="P3313" s="11">
        <f t="shared" si="346"/>
        <v>0</v>
      </c>
      <c r="Q3313" s="12">
        <f t="shared" si="347"/>
        <v>0</v>
      </c>
      <c r="R3313" s="12">
        <f t="shared" si="351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48"/>
        <v>197</v>
      </c>
      <c r="F3314" s="4">
        <f t="shared" si="349"/>
        <v>10</v>
      </c>
      <c r="G3314" s="4">
        <f t="shared" si="343"/>
        <v>3</v>
      </c>
      <c r="H3314" s="4">
        <f t="shared" si="345"/>
        <v>0</v>
      </c>
      <c r="I3314" s="5">
        <f t="shared" si="344"/>
        <v>0</v>
      </c>
      <c r="M3314" s="3">
        <v>2</v>
      </c>
      <c r="N3314" s="11">
        <f t="shared" si="350"/>
        <v>0</v>
      </c>
      <c r="O3314" s="3">
        <v>0</v>
      </c>
      <c r="P3314" s="11">
        <f t="shared" si="346"/>
        <v>0</v>
      </c>
      <c r="Q3314" s="12">
        <f t="shared" si="347"/>
        <v>1</v>
      </c>
      <c r="R3314" s="12">
        <f t="shared" si="351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48"/>
        <v>158</v>
      </c>
      <c r="F3315" s="4">
        <f t="shared" si="349"/>
        <v>1</v>
      </c>
      <c r="G3315" s="4">
        <f t="shared" si="343"/>
        <v>2</v>
      </c>
      <c r="H3315" s="4">
        <f t="shared" si="345"/>
        <v>0</v>
      </c>
      <c r="I3315" s="5">
        <f t="shared" si="344"/>
        <v>0</v>
      </c>
      <c r="M3315" s="3">
        <v>0</v>
      </c>
      <c r="N3315" s="11">
        <f t="shared" si="350"/>
        <v>0</v>
      </c>
      <c r="O3315" s="3">
        <v>0</v>
      </c>
      <c r="P3315" s="11">
        <f t="shared" si="346"/>
        <v>0</v>
      </c>
      <c r="Q3315" s="12">
        <f t="shared" si="347"/>
        <v>2</v>
      </c>
      <c r="R3315" s="12">
        <f t="shared" si="351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48"/>
        <v>522</v>
      </c>
      <c r="F3316" s="4">
        <f t="shared" si="349"/>
        <v>5</v>
      </c>
      <c r="G3316" s="4">
        <f t="shared" si="343"/>
        <v>5</v>
      </c>
      <c r="H3316" s="4">
        <f t="shared" si="345"/>
        <v>0</v>
      </c>
      <c r="I3316" s="5">
        <f t="shared" si="344"/>
        <v>0</v>
      </c>
      <c r="M3316" s="3">
        <v>3</v>
      </c>
      <c r="N3316" s="11">
        <f t="shared" si="350"/>
        <v>0</v>
      </c>
      <c r="O3316" s="3">
        <v>0</v>
      </c>
      <c r="P3316" s="11">
        <f t="shared" si="346"/>
        <v>0</v>
      </c>
      <c r="Q3316" s="12">
        <f t="shared" si="347"/>
        <v>2</v>
      </c>
      <c r="R3316" s="12">
        <f t="shared" si="351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48"/>
        <v>1465</v>
      </c>
      <c r="F3317" s="4">
        <f t="shared" si="349"/>
        <v>62</v>
      </c>
      <c r="G3317" s="4">
        <f t="shared" si="343"/>
        <v>52</v>
      </c>
      <c r="H3317" s="4">
        <f t="shared" si="345"/>
        <v>3</v>
      </c>
      <c r="I3317" s="5">
        <f t="shared" si="344"/>
        <v>6.1224489795918366E-2</v>
      </c>
      <c r="M3317" s="3">
        <v>46</v>
      </c>
      <c r="N3317" s="11">
        <f t="shared" si="350"/>
        <v>2</v>
      </c>
      <c r="O3317" s="3">
        <v>0</v>
      </c>
      <c r="P3317" s="11">
        <f t="shared" si="346"/>
        <v>0</v>
      </c>
      <c r="Q3317" s="12">
        <f t="shared" si="347"/>
        <v>6</v>
      </c>
      <c r="R3317" s="12">
        <f t="shared" si="351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48"/>
        <v>239</v>
      </c>
      <c r="F3318" s="4">
        <f t="shared" si="349"/>
        <v>5</v>
      </c>
      <c r="G3318" s="4">
        <f t="shared" si="343"/>
        <v>2</v>
      </c>
      <c r="H3318" s="4">
        <f t="shared" si="345"/>
        <v>0</v>
      </c>
      <c r="I3318" s="5">
        <f t="shared" si="344"/>
        <v>0</v>
      </c>
      <c r="M3318" s="3">
        <v>2</v>
      </c>
      <c r="N3318" s="11">
        <f t="shared" si="350"/>
        <v>0</v>
      </c>
      <c r="O3318" s="3">
        <v>0</v>
      </c>
      <c r="P3318" s="11">
        <f t="shared" si="346"/>
        <v>0</v>
      </c>
      <c r="Q3318" s="12">
        <f t="shared" si="347"/>
        <v>0</v>
      </c>
      <c r="R3318" s="12">
        <f t="shared" si="351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48"/>
        <v>400</v>
      </c>
      <c r="F3319" s="4">
        <f t="shared" si="349"/>
        <v>10</v>
      </c>
      <c r="G3319" s="4">
        <f t="shared" si="343"/>
        <v>19</v>
      </c>
      <c r="H3319" s="4">
        <f t="shared" si="345"/>
        <v>3</v>
      </c>
      <c r="I3319" s="5">
        <f t="shared" si="344"/>
        <v>0.1875</v>
      </c>
      <c r="M3319" s="3">
        <v>6</v>
      </c>
      <c r="N3319" s="11">
        <f t="shared" si="350"/>
        <v>2</v>
      </c>
      <c r="O3319" s="3">
        <v>0</v>
      </c>
      <c r="P3319" s="11">
        <f t="shared" si="346"/>
        <v>0</v>
      </c>
      <c r="Q3319" s="12">
        <f t="shared" si="347"/>
        <v>13</v>
      </c>
      <c r="R3319" s="12">
        <f t="shared" si="351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48"/>
        <v>455</v>
      </c>
      <c r="F3320" s="4">
        <f t="shared" si="349"/>
        <v>8</v>
      </c>
      <c r="G3320" s="4">
        <f t="shared" si="343"/>
        <v>4</v>
      </c>
      <c r="H3320" s="4">
        <f t="shared" si="345"/>
        <v>0</v>
      </c>
      <c r="I3320" s="5">
        <f t="shared" si="344"/>
        <v>0</v>
      </c>
      <c r="M3320" s="3">
        <v>4</v>
      </c>
      <c r="N3320" s="11">
        <f t="shared" si="350"/>
        <v>0</v>
      </c>
      <c r="O3320" s="3">
        <v>0</v>
      </c>
      <c r="P3320" s="11">
        <f t="shared" si="346"/>
        <v>0</v>
      </c>
      <c r="Q3320" s="12">
        <f t="shared" si="347"/>
        <v>0</v>
      </c>
      <c r="R3320" s="12">
        <f t="shared" si="351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48"/>
        <v>4528</v>
      </c>
      <c r="F3321" s="4">
        <f t="shared" si="349"/>
        <v>130</v>
      </c>
      <c r="G3321" s="4">
        <f t="shared" si="343"/>
        <v>397</v>
      </c>
      <c r="H3321" s="4">
        <f t="shared" si="345"/>
        <v>16</v>
      </c>
      <c r="I3321" s="5">
        <f t="shared" si="344"/>
        <v>4.1994750656167978E-2</v>
      </c>
      <c r="M3321" s="3">
        <v>260</v>
      </c>
      <c r="N3321" s="11">
        <f t="shared" si="350"/>
        <v>2</v>
      </c>
      <c r="O3321" s="3">
        <v>7</v>
      </c>
      <c r="P3321" s="11">
        <f t="shared" si="346"/>
        <v>0</v>
      </c>
      <c r="Q3321" s="12">
        <f t="shared" si="347"/>
        <v>130</v>
      </c>
      <c r="R3321" s="12">
        <f t="shared" si="351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48"/>
        <v>2413</v>
      </c>
      <c r="F3322" s="4">
        <f t="shared" si="349"/>
        <v>86</v>
      </c>
      <c r="G3322" s="4">
        <f t="shared" ref="G3322:G3385" si="352">C3322</f>
        <v>233</v>
      </c>
      <c r="H3322" s="4">
        <f t="shared" si="345"/>
        <v>34</v>
      </c>
      <c r="I3322" s="5">
        <f t="shared" si="344"/>
        <v>0.17085427135678391</v>
      </c>
      <c r="M3322" s="3">
        <v>123</v>
      </c>
      <c r="N3322" s="11">
        <f t="shared" si="350"/>
        <v>4</v>
      </c>
      <c r="O3322" s="3">
        <v>3</v>
      </c>
      <c r="P3322" s="11">
        <f t="shared" si="346"/>
        <v>0</v>
      </c>
      <c r="Q3322" s="12">
        <f t="shared" si="347"/>
        <v>107</v>
      </c>
      <c r="R3322" s="12">
        <f t="shared" si="351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48"/>
        <v>24398</v>
      </c>
      <c r="F3323" s="4">
        <f t="shared" si="349"/>
        <v>1039</v>
      </c>
      <c r="G3323" s="4">
        <f t="shared" si="352"/>
        <v>332</v>
      </c>
      <c r="H3323" s="4">
        <f t="shared" si="345"/>
        <v>25</v>
      </c>
      <c r="I3323" s="5">
        <f t="shared" si="344"/>
        <v>8.143322475570032E-2</v>
      </c>
      <c r="M3323" s="3">
        <v>132</v>
      </c>
      <c r="N3323" s="11">
        <f t="shared" si="350"/>
        <v>1</v>
      </c>
      <c r="O3323" s="3">
        <v>2</v>
      </c>
      <c r="P3323" s="11">
        <f t="shared" si="346"/>
        <v>0</v>
      </c>
      <c r="Q3323" s="12">
        <f t="shared" si="347"/>
        <v>198</v>
      </c>
      <c r="R3323" s="12">
        <f t="shared" si="351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48"/>
        <v>17224</v>
      </c>
      <c r="F3324" s="4">
        <f t="shared" si="349"/>
        <v>431</v>
      </c>
      <c r="G3324" s="4">
        <f t="shared" si="352"/>
        <v>37</v>
      </c>
      <c r="H3324" s="4">
        <f t="shared" si="345"/>
        <v>-11</v>
      </c>
      <c r="I3324" s="5">
        <f t="shared" si="344"/>
        <v>-0.22916666666666666</v>
      </c>
      <c r="M3324" s="3">
        <v>0</v>
      </c>
      <c r="N3324" s="11">
        <f t="shared" si="350"/>
        <v>0</v>
      </c>
      <c r="O3324" s="3">
        <v>0</v>
      </c>
      <c r="P3324" s="11">
        <f t="shared" si="346"/>
        <v>0</v>
      </c>
      <c r="Q3324" s="12">
        <f t="shared" si="347"/>
        <v>37</v>
      </c>
      <c r="R3324" s="12">
        <f t="shared" si="351"/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348"/>
        <v>1331</v>
      </c>
      <c r="F3325" s="4">
        <f t="shared" si="349"/>
        <v>47</v>
      </c>
      <c r="G3325" s="4">
        <f t="shared" si="352"/>
        <v>24</v>
      </c>
      <c r="H3325" s="4">
        <f t="shared" si="345"/>
        <v>-1</v>
      </c>
      <c r="I3325" s="5">
        <f t="shared" si="344"/>
        <v>-0.04</v>
      </c>
      <c r="M3325" s="3">
        <v>20</v>
      </c>
      <c r="N3325" s="11">
        <f t="shared" si="350"/>
        <v>4</v>
      </c>
      <c r="O3325" s="3">
        <v>1</v>
      </c>
      <c r="P3325" s="11">
        <f t="shared" si="346"/>
        <v>0</v>
      </c>
      <c r="Q3325" s="12">
        <f t="shared" ref="Q3325:Q3388" si="353">G3325-O3325-M3325</f>
        <v>3</v>
      </c>
      <c r="R3325" s="12">
        <f t="shared" si="351"/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348"/>
        <v>1305</v>
      </c>
      <c r="F3326" s="4">
        <f t="shared" si="349"/>
        <v>91</v>
      </c>
      <c r="G3326" s="4">
        <f t="shared" si="352"/>
        <v>165</v>
      </c>
      <c r="H3326" s="4">
        <f t="shared" si="345"/>
        <v>6</v>
      </c>
      <c r="I3326" s="5">
        <f t="shared" si="344"/>
        <v>3.7735849056603772E-2</v>
      </c>
      <c r="M3326" s="3">
        <v>22</v>
      </c>
      <c r="N3326" s="11">
        <f t="shared" si="350"/>
        <v>2</v>
      </c>
      <c r="O3326" s="3">
        <v>2</v>
      </c>
      <c r="P3326" s="11">
        <f t="shared" si="346"/>
        <v>0</v>
      </c>
      <c r="Q3326" s="12">
        <f t="shared" si="353"/>
        <v>141</v>
      </c>
      <c r="R3326" s="12">
        <f t="shared" si="351"/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348"/>
        <v>179</v>
      </c>
      <c r="F3327" s="4">
        <f t="shared" si="349"/>
        <v>6</v>
      </c>
      <c r="G3327" s="4">
        <f t="shared" si="352"/>
        <v>6</v>
      </c>
      <c r="H3327" s="4">
        <f t="shared" si="345"/>
        <v>0</v>
      </c>
      <c r="I3327" s="5">
        <f t="shared" si="344"/>
        <v>0</v>
      </c>
      <c r="M3327" s="3">
        <v>4</v>
      </c>
      <c r="N3327" s="11">
        <f t="shared" si="350"/>
        <v>0</v>
      </c>
      <c r="O3327" s="3">
        <v>1</v>
      </c>
      <c r="P3327" s="11">
        <f t="shared" si="346"/>
        <v>0</v>
      </c>
      <c r="Q3327" s="12">
        <f t="shared" si="353"/>
        <v>1</v>
      </c>
      <c r="R3327" s="12">
        <f t="shared" si="351"/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348"/>
        <v>3178</v>
      </c>
      <c r="F3328" s="4">
        <f t="shared" si="349"/>
        <v>54</v>
      </c>
      <c r="G3328" s="4">
        <f t="shared" si="352"/>
        <v>588</v>
      </c>
      <c r="H3328" s="4">
        <f t="shared" si="345"/>
        <v>0</v>
      </c>
      <c r="I3328" s="5">
        <f t="shared" si="344"/>
        <v>0</v>
      </c>
      <c r="M3328" s="3">
        <v>8</v>
      </c>
      <c r="N3328" s="11">
        <f t="shared" si="350"/>
        <v>0</v>
      </c>
      <c r="O3328" s="3">
        <v>0</v>
      </c>
      <c r="P3328" s="11">
        <f t="shared" si="346"/>
        <v>0</v>
      </c>
      <c r="Q3328" s="12">
        <f t="shared" si="353"/>
        <v>580</v>
      </c>
      <c r="R3328" s="12">
        <f t="shared" si="351"/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348"/>
        <v>1064</v>
      </c>
      <c r="F3329" s="4">
        <f t="shared" si="349"/>
        <v>43</v>
      </c>
      <c r="G3329" s="4">
        <f t="shared" si="352"/>
        <v>54</v>
      </c>
      <c r="H3329" s="4">
        <f t="shared" si="345"/>
        <v>1</v>
      </c>
      <c r="I3329" s="5">
        <f t="shared" si="344"/>
        <v>1.8867924528301886E-2</v>
      </c>
      <c r="M3329" s="3">
        <v>42</v>
      </c>
      <c r="N3329" s="11">
        <f t="shared" si="350"/>
        <v>1</v>
      </c>
      <c r="O3329" s="3">
        <v>3</v>
      </c>
      <c r="P3329" s="11">
        <f t="shared" si="346"/>
        <v>0</v>
      </c>
      <c r="Q3329" s="12">
        <f t="shared" si="353"/>
        <v>9</v>
      </c>
      <c r="R3329" s="12">
        <f t="shared" si="351"/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348"/>
        <v>765</v>
      </c>
      <c r="F3330" s="4">
        <f t="shared" si="349"/>
        <v>44</v>
      </c>
      <c r="G3330" s="4">
        <f t="shared" si="352"/>
        <v>45</v>
      </c>
      <c r="H3330" s="4">
        <f t="shared" si="345"/>
        <v>2</v>
      </c>
      <c r="I3330" s="5">
        <f t="shared" si="344"/>
        <v>4.6511627906976744E-2</v>
      </c>
      <c r="M3330" s="3">
        <v>37</v>
      </c>
      <c r="N3330" s="11">
        <f t="shared" si="350"/>
        <v>0</v>
      </c>
      <c r="O3330" s="3">
        <v>1</v>
      </c>
      <c r="P3330" s="11">
        <f t="shared" si="346"/>
        <v>0</v>
      </c>
      <c r="Q3330" s="12">
        <f t="shared" si="353"/>
        <v>7</v>
      </c>
      <c r="R3330" s="12">
        <f t="shared" si="351"/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348"/>
        <v>356</v>
      </c>
      <c r="F3331" s="4">
        <f t="shared" si="349"/>
        <v>51</v>
      </c>
      <c r="G3331" s="4">
        <f t="shared" si="352"/>
        <v>14</v>
      </c>
      <c r="H3331" s="4">
        <f t="shared" si="345"/>
        <v>0</v>
      </c>
      <c r="I3331" s="5">
        <f t="shared" ref="I3331:I3394" si="354">IFERROR((G3331-SUMIFS(G:G,A:A,A3331-1,B:B,B3331))/SUMIFS(G:G,A:A,A3331-1,B:B,B3331),0)</f>
        <v>0</v>
      </c>
      <c r="M3331" s="3">
        <v>12</v>
      </c>
      <c r="N3331" s="11">
        <f t="shared" si="350"/>
        <v>0</v>
      </c>
      <c r="O3331" s="3">
        <v>1</v>
      </c>
      <c r="P3331" s="11">
        <f t="shared" si="346"/>
        <v>0</v>
      </c>
      <c r="Q3331" s="12">
        <f t="shared" si="353"/>
        <v>1</v>
      </c>
      <c r="R3331" s="12">
        <f t="shared" si="351"/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348"/>
        <v>252</v>
      </c>
      <c r="F3332" s="4">
        <f t="shared" si="349"/>
        <v>20</v>
      </c>
      <c r="G3332" s="4">
        <f t="shared" si="352"/>
        <v>11</v>
      </c>
      <c r="H3332" s="4">
        <f t="shared" si="345"/>
        <v>1</v>
      </c>
      <c r="I3332" s="5">
        <f t="shared" si="354"/>
        <v>0.1</v>
      </c>
      <c r="M3332" s="3">
        <v>6</v>
      </c>
      <c r="N3332" s="11">
        <f t="shared" si="350"/>
        <v>0</v>
      </c>
      <c r="O3332" s="3">
        <v>0</v>
      </c>
      <c r="P3332" s="11">
        <f t="shared" si="346"/>
        <v>0</v>
      </c>
      <c r="Q3332" s="12">
        <f t="shared" si="353"/>
        <v>5</v>
      </c>
      <c r="R3332" s="12">
        <f t="shared" si="351"/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348"/>
        <v>412</v>
      </c>
      <c r="F3333" s="4">
        <f t="shared" si="349"/>
        <v>12</v>
      </c>
      <c r="G3333" s="4">
        <f t="shared" si="352"/>
        <v>16</v>
      </c>
      <c r="H3333" s="4">
        <f t="shared" ref="H3333:H3396" si="355">G3333-SUMIFS(G:G,A:A,A3333-1,B:B,B3333)</f>
        <v>0</v>
      </c>
      <c r="I3333" s="5">
        <f t="shared" si="354"/>
        <v>0</v>
      </c>
      <c r="M3333" s="3">
        <v>11</v>
      </c>
      <c r="N3333" s="11">
        <f t="shared" si="350"/>
        <v>0</v>
      </c>
      <c r="O3333" s="3">
        <v>1</v>
      </c>
      <c r="P3333" s="11">
        <f t="shared" si="346"/>
        <v>0</v>
      </c>
      <c r="Q3333" s="12">
        <f t="shared" si="353"/>
        <v>4</v>
      </c>
      <c r="R3333" s="12">
        <f t="shared" si="351"/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348"/>
        <v>446</v>
      </c>
      <c r="F3334" s="4">
        <f t="shared" si="349"/>
        <v>49</v>
      </c>
      <c r="G3334" s="4">
        <f t="shared" si="352"/>
        <v>12</v>
      </c>
      <c r="H3334" s="4">
        <f t="shared" si="355"/>
        <v>0</v>
      </c>
      <c r="I3334" s="5">
        <f t="shared" si="354"/>
        <v>0</v>
      </c>
      <c r="M3334" s="3">
        <v>6</v>
      </c>
      <c r="N3334" s="11">
        <f t="shared" si="350"/>
        <v>1</v>
      </c>
      <c r="O3334" s="3">
        <v>1</v>
      </c>
      <c r="P3334" s="11">
        <f t="shared" si="346"/>
        <v>0</v>
      </c>
      <c r="Q3334" s="12">
        <f t="shared" si="353"/>
        <v>5</v>
      </c>
      <c r="R3334" s="12">
        <f t="shared" si="351"/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348"/>
        <v>795</v>
      </c>
      <c r="F3335" s="4">
        <f t="shared" si="349"/>
        <v>49</v>
      </c>
      <c r="G3335" s="4">
        <f t="shared" si="352"/>
        <v>39</v>
      </c>
      <c r="H3335" s="4">
        <f t="shared" si="355"/>
        <v>3</v>
      </c>
      <c r="I3335" s="5">
        <f t="shared" si="354"/>
        <v>8.3333333333333329E-2</v>
      </c>
      <c r="M3335" s="3">
        <v>23</v>
      </c>
      <c r="N3335" s="11">
        <f t="shared" si="350"/>
        <v>0</v>
      </c>
      <c r="O3335" s="3">
        <v>0</v>
      </c>
      <c r="P3335" s="11">
        <f t="shared" si="346"/>
        <v>0</v>
      </c>
      <c r="Q3335" s="12">
        <f t="shared" si="353"/>
        <v>16</v>
      </c>
      <c r="R3335" s="12">
        <f t="shared" si="351"/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348"/>
        <v>256</v>
      </c>
      <c r="F3336" s="4">
        <f t="shared" si="349"/>
        <v>5</v>
      </c>
      <c r="G3336" s="4">
        <f t="shared" si="352"/>
        <v>10</v>
      </c>
      <c r="H3336" s="4">
        <f t="shared" si="355"/>
        <v>0</v>
      </c>
      <c r="I3336" s="5">
        <f t="shared" si="354"/>
        <v>0</v>
      </c>
      <c r="M3336" s="3">
        <v>5</v>
      </c>
      <c r="N3336" s="11">
        <f t="shared" si="350"/>
        <v>0</v>
      </c>
      <c r="O3336" s="3">
        <v>0</v>
      </c>
      <c r="P3336" s="11">
        <f t="shared" si="346"/>
        <v>0</v>
      </c>
      <c r="Q3336" s="12">
        <f t="shared" si="353"/>
        <v>5</v>
      </c>
      <c r="R3336" s="12">
        <f t="shared" si="351"/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348"/>
        <v>216</v>
      </c>
      <c r="F3337" s="4">
        <f t="shared" si="349"/>
        <v>37</v>
      </c>
      <c r="G3337" s="4">
        <f t="shared" si="352"/>
        <v>5</v>
      </c>
      <c r="H3337" s="4">
        <f t="shared" si="355"/>
        <v>0</v>
      </c>
      <c r="I3337" s="5">
        <f t="shared" si="354"/>
        <v>0</v>
      </c>
      <c r="M3337" s="3">
        <v>5</v>
      </c>
      <c r="N3337" s="11">
        <f t="shared" si="350"/>
        <v>0</v>
      </c>
      <c r="O3337" s="3">
        <v>0</v>
      </c>
      <c r="P3337" s="11">
        <f t="shared" si="346"/>
        <v>0</v>
      </c>
      <c r="Q3337" s="12">
        <f t="shared" si="353"/>
        <v>0</v>
      </c>
      <c r="R3337" s="12">
        <f t="shared" si="351"/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348"/>
        <v>223</v>
      </c>
      <c r="F3338" s="4">
        <f t="shared" si="349"/>
        <v>9</v>
      </c>
      <c r="G3338" s="4">
        <f t="shared" si="352"/>
        <v>5</v>
      </c>
      <c r="H3338" s="4">
        <f t="shared" si="355"/>
        <v>0</v>
      </c>
      <c r="I3338" s="5">
        <f t="shared" si="354"/>
        <v>0</v>
      </c>
      <c r="M3338" s="3">
        <v>3</v>
      </c>
      <c r="N3338" s="11">
        <f t="shared" si="350"/>
        <v>0</v>
      </c>
      <c r="O3338" s="3">
        <v>0</v>
      </c>
      <c r="P3338" s="11">
        <f t="shared" si="346"/>
        <v>0</v>
      </c>
      <c r="Q3338" s="12">
        <f t="shared" si="353"/>
        <v>2</v>
      </c>
      <c r="R3338" s="12">
        <f t="shared" si="351"/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348"/>
        <v>329</v>
      </c>
      <c r="F3339" s="4">
        <f t="shared" si="349"/>
        <v>27</v>
      </c>
      <c r="G3339" s="4">
        <f t="shared" si="352"/>
        <v>14</v>
      </c>
      <c r="H3339" s="4">
        <f t="shared" si="355"/>
        <v>0</v>
      </c>
      <c r="I3339" s="5">
        <f t="shared" si="354"/>
        <v>0</v>
      </c>
      <c r="M3339" s="3">
        <v>13</v>
      </c>
      <c r="N3339" s="11">
        <f t="shared" si="350"/>
        <v>0</v>
      </c>
      <c r="O3339" s="3">
        <v>0</v>
      </c>
      <c r="P3339" s="11">
        <f t="shared" si="346"/>
        <v>0</v>
      </c>
      <c r="Q3339" s="12">
        <f t="shared" si="353"/>
        <v>1</v>
      </c>
      <c r="R3339" s="12">
        <f t="shared" si="351"/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348"/>
        <v>987</v>
      </c>
      <c r="F3340" s="4">
        <f t="shared" si="349"/>
        <v>55</v>
      </c>
      <c r="G3340" s="4">
        <f t="shared" si="352"/>
        <v>33</v>
      </c>
      <c r="H3340" s="4">
        <f t="shared" si="355"/>
        <v>1</v>
      </c>
      <c r="I3340" s="5">
        <f t="shared" si="354"/>
        <v>3.125E-2</v>
      </c>
      <c r="M3340" s="3">
        <v>10</v>
      </c>
      <c r="N3340" s="11">
        <f t="shared" si="350"/>
        <v>1</v>
      </c>
      <c r="O3340" s="3">
        <v>0</v>
      </c>
      <c r="P3340" s="11">
        <f t="shared" si="346"/>
        <v>0</v>
      </c>
      <c r="Q3340" s="12">
        <f t="shared" si="353"/>
        <v>23</v>
      </c>
      <c r="R3340" s="12">
        <f t="shared" si="351"/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348"/>
        <v>277</v>
      </c>
      <c r="F3341" s="4">
        <f t="shared" si="349"/>
        <v>0</v>
      </c>
      <c r="G3341" s="4">
        <f t="shared" si="352"/>
        <v>6</v>
      </c>
      <c r="H3341" s="4">
        <f t="shared" si="355"/>
        <v>-1</v>
      </c>
      <c r="I3341" s="5">
        <f t="shared" si="354"/>
        <v>-0.14285714285714285</v>
      </c>
      <c r="M3341" s="3">
        <v>1</v>
      </c>
      <c r="N3341" s="11">
        <f t="shared" si="350"/>
        <v>0</v>
      </c>
      <c r="O3341" s="3">
        <v>0</v>
      </c>
      <c r="P3341" s="11">
        <f t="shared" si="346"/>
        <v>0</v>
      </c>
      <c r="Q3341" s="12">
        <f t="shared" si="353"/>
        <v>5</v>
      </c>
      <c r="R3341" s="12">
        <f t="shared" si="351"/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348"/>
        <v>1448</v>
      </c>
      <c r="F3342" s="4">
        <f t="shared" si="349"/>
        <v>36</v>
      </c>
      <c r="G3342" s="4">
        <f t="shared" si="352"/>
        <v>68</v>
      </c>
      <c r="H3342" s="4">
        <f t="shared" si="355"/>
        <v>1</v>
      </c>
      <c r="I3342" s="5">
        <f t="shared" si="354"/>
        <v>1.4925373134328358E-2</v>
      </c>
      <c r="M3342" s="3">
        <v>38</v>
      </c>
      <c r="N3342" s="11">
        <f t="shared" si="350"/>
        <v>1</v>
      </c>
      <c r="O3342" s="3">
        <v>0</v>
      </c>
      <c r="P3342" s="11">
        <f t="shared" si="346"/>
        <v>0</v>
      </c>
      <c r="Q3342" s="12">
        <f t="shared" si="353"/>
        <v>30</v>
      </c>
      <c r="R3342" s="12">
        <f t="shared" si="351"/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348"/>
        <v>15404</v>
      </c>
      <c r="F3343" s="4">
        <f t="shared" si="349"/>
        <v>489</v>
      </c>
      <c r="G3343" s="4">
        <f t="shared" si="352"/>
        <v>2338</v>
      </c>
      <c r="H3343" s="4">
        <f t="shared" si="355"/>
        <v>102</v>
      </c>
      <c r="I3343" s="5">
        <f t="shared" si="354"/>
        <v>4.5617173524150269E-2</v>
      </c>
      <c r="M3343" s="3">
        <v>1067</v>
      </c>
      <c r="N3343" s="11">
        <f t="shared" si="350"/>
        <v>35</v>
      </c>
      <c r="O3343" s="3">
        <v>25</v>
      </c>
      <c r="P3343" s="11">
        <f t="shared" si="346"/>
        <v>2</v>
      </c>
      <c r="Q3343" s="12">
        <f t="shared" si="353"/>
        <v>1246</v>
      </c>
      <c r="R3343" s="12">
        <f t="shared" si="351"/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348"/>
        <v>136</v>
      </c>
      <c r="F3344" s="4">
        <f t="shared" si="349"/>
        <v>5</v>
      </c>
      <c r="G3344" s="4">
        <f t="shared" si="352"/>
        <v>4</v>
      </c>
      <c r="H3344" s="4">
        <f t="shared" si="355"/>
        <v>0</v>
      </c>
      <c r="I3344" s="5">
        <f t="shared" si="354"/>
        <v>0</v>
      </c>
      <c r="M3344" s="3">
        <v>3</v>
      </c>
      <c r="N3344" s="11">
        <f t="shared" si="350"/>
        <v>1</v>
      </c>
      <c r="O3344" s="3">
        <v>0</v>
      </c>
      <c r="P3344" s="11">
        <f t="shared" si="346"/>
        <v>0</v>
      </c>
      <c r="Q3344" s="12">
        <f t="shared" si="353"/>
        <v>1</v>
      </c>
      <c r="R3344" s="12">
        <f t="shared" si="351"/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348"/>
        <v>564</v>
      </c>
      <c r="F3345" s="4">
        <f t="shared" si="349"/>
        <v>47</v>
      </c>
      <c r="G3345" s="4">
        <f t="shared" si="352"/>
        <v>14</v>
      </c>
      <c r="H3345" s="4">
        <f t="shared" si="355"/>
        <v>1</v>
      </c>
      <c r="I3345" s="5">
        <f t="shared" si="354"/>
        <v>7.6923076923076927E-2</v>
      </c>
      <c r="M3345" s="3">
        <v>8</v>
      </c>
      <c r="N3345" s="11">
        <f t="shared" si="350"/>
        <v>0</v>
      </c>
      <c r="O3345" s="3">
        <v>0</v>
      </c>
      <c r="P3345" s="11">
        <f t="shared" si="346"/>
        <v>0</v>
      </c>
      <c r="Q3345" s="12">
        <f t="shared" si="353"/>
        <v>6</v>
      </c>
      <c r="R3345" s="12">
        <f t="shared" si="351"/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348"/>
        <v>960</v>
      </c>
      <c r="F3346" s="4">
        <f t="shared" si="349"/>
        <v>64</v>
      </c>
      <c r="G3346" s="4">
        <f t="shared" si="352"/>
        <v>70</v>
      </c>
      <c r="H3346" s="4">
        <f t="shared" si="355"/>
        <v>4</v>
      </c>
      <c r="I3346" s="5">
        <f t="shared" si="354"/>
        <v>6.0606060606060608E-2</v>
      </c>
      <c r="M3346" s="3">
        <v>36</v>
      </c>
      <c r="N3346" s="11">
        <f t="shared" si="350"/>
        <v>1</v>
      </c>
      <c r="O3346" s="3">
        <v>0</v>
      </c>
      <c r="P3346" s="11">
        <f t="shared" si="346"/>
        <v>0</v>
      </c>
      <c r="Q3346" s="12">
        <f t="shared" si="353"/>
        <v>34</v>
      </c>
      <c r="R3346" s="12">
        <f t="shared" si="351"/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348"/>
        <v>586</v>
      </c>
      <c r="F3347" s="4">
        <f t="shared" si="349"/>
        <v>26</v>
      </c>
      <c r="G3347" s="4">
        <f t="shared" si="352"/>
        <v>32</v>
      </c>
      <c r="H3347" s="4">
        <f t="shared" si="355"/>
        <v>1</v>
      </c>
      <c r="I3347" s="5">
        <f t="shared" si="354"/>
        <v>3.2258064516129031E-2</v>
      </c>
      <c r="M3347" s="3">
        <v>15</v>
      </c>
      <c r="N3347" s="11">
        <f t="shared" si="350"/>
        <v>2</v>
      </c>
      <c r="O3347" s="3">
        <v>0</v>
      </c>
      <c r="P3347" s="11">
        <f t="shared" si="346"/>
        <v>0</v>
      </c>
      <c r="Q3347" s="12">
        <f t="shared" si="353"/>
        <v>17</v>
      </c>
      <c r="R3347" s="12">
        <f t="shared" si="351"/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348"/>
        <v>930</v>
      </c>
      <c r="F3348" s="4">
        <f t="shared" si="349"/>
        <v>11</v>
      </c>
      <c r="G3348" s="4">
        <f t="shared" si="352"/>
        <v>52</v>
      </c>
      <c r="H3348" s="4">
        <f t="shared" si="355"/>
        <v>0</v>
      </c>
      <c r="I3348" s="5">
        <f t="shared" si="354"/>
        <v>0</v>
      </c>
      <c r="M3348" s="3">
        <v>32</v>
      </c>
      <c r="N3348" s="11">
        <f t="shared" si="350"/>
        <v>4</v>
      </c>
      <c r="O3348" s="3">
        <v>1</v>
      </c>
      <c r="P3348" s="11">
        <f t="shared" si="346"/>
        <v>0</v>
      </c>
      <c r="Q3348" s="12">
        <f t="shared" si="353"/>
        <v>19</v>
      </c>
      <c r="R3348" s="12">
        <f t="shared" si="351"/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348"/>
        <v>212</v>
      </c>
      <c r="F3349" s="4">
        <f t="shared" si="349"/>
        <v>1</v>
      </c>
      <c r="G3349" s="4">
        <f t="shared" si="352"/>
        <v>4</v>
      </c>
      <c r="H3349" s="4">
        <f t="shared" si="355"/>
        <v>0</v>
      </c>
      <c r="I3349" s="5">
        <f t="shared" si="354"/>
        <v>0</v>
      </c>
      <c r="M3349" s="3">
        <v>1</v>
      </c>
      <c r="N3349" s="11">
        <f t="shared" si="350"/>
        <v>0</v>
      </c>
      <c r="O3349" s="3">
        <v>0</v>
      </c>
      <c r="P3349" s="11">
        <f t="shared" si="346"/>
        <v>0</v>
      </c>
      <c r="Q3349" s="12">
        <f t="shared" si="353"/>
        <v>3</v>
      </c>
      <c r="R3349" s="12">
        <f t="shared" si="351"/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348"/>
        <v>872</v>
      </c>
      <c r="F3350" s="4">
        <f t="shared" si="349"/>
        <v>71</v>
      </c>
      <c r="G3350" s="4">
        <f t="shared" si="352"/>
        <v>29</v>
      </c>
      <c r="H3350" s="4">
        <f t="shared" si="355"/>
        <v>0</v>
      </c>
      <c r="I3350" s="5">
        <f t="shared" si="354"/>
        <v>0</v>
      </c>
      <c r="M3350" s="3">
        <v>25</v>
      </c>
      <c r="N3350" s="11">
        <f t="shared" si="350"/>
        <v>1</v>
      </c>
      <c r="O3350" s="3">
        <v>1</v>
      </c>
      <c r="P3350" s="11">
        <f t="shared" si="346"/>
        <v>0</v>
      </c>
      <c r="Q3350" s="12">
        <f t="shared" si="353"/>
        <v>3</v>
      </c>
      <c r="R3350" s="12">
        <f t="shared" si="351"/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348"/>
        <v>861</v>
      </c>
      <c r="F3351" s="4">
        <f t="shared" si="349"/>
        <v>23</v>
      </c>
      <c r="G3351" s="4">
        <f t="shared" si="352"/>
        <v>41</v>
      </c>
      <c r="H3351" s="4">
        <f t="shared" si="355"/>
        <v>3</v>
      </c>
      <c r="I3351" s="5">
        <f t="shared" si="354"/>
        <v>7.8947368421052627E-2</v>
      </c>
      <c r="M3351" s="3">
        <v>21</v>
      </c>
      <c r="N3351" s="11">
        <f t="shared" si="350"/>
        <v>4</v>
      </c>
      <c r="O3351" s="3">
        <v>1</v>
      </c>
      <c r="P3351" s="11">
        <f t="shared" si="346"/>
        <v>0</v>
      </c>
      <c r="Q3351" s="12">
        <f t="shared" si="353"/>
        <v>19</v>
      </c>
      <c r="R3351" s="12">
        <f t="shared" si="351"/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348"/>
        <v>359</v>
      </c>
      <c r="F3352" s="4">
        <f t="shared" si="349"/>
        <v>14</v>
      </c>
      <c r="G3352" s="4">
        <f t="shared" si="352"/>
        <v>5</v>
      </c>
      <c r="H3352" s="4">
        <f t="shared" si="355"/>
        <v>0</v>
      </c>
      <c r="I3352" s="5">
        <f t="shared" si="354"/>
        <v>0</v>
      </c>
      <c r="M3352" s="3">
        <v>3</v>
      </c>
      <c r="N3352" s="11">
        <f t="shared" si="350"/>
        <v>0</v>
      </c>
      <c r="O3352" s="3">
        <v>0</v>
      </c>
      <c r="P3352" s="11">
        <f t="shared" si="346"/>
        <v>0</v>
      </c>
      <c r="Q3352" s="12">
        <f t="shared" si="353"/>
        <v>2</v>
      </c>
      <c r="R3352" s="12">
        <f t="shared" si="351"/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348"/>
        <v>254</v>
      </c>
      <c r="F3353" s="4">
        <f t="shared" si="349"/>
        <v>5</v>
      </c>
      <c r="G3353" s="4">
        <f t="shared" si="352"/>
        <v>6</v>
      </c>
      <c r="H3353" s="4">
        <f t="shared" si="355"/>
        <v>2</v>
      </c>
      <c r="I3353" s="5">
        <f t="shared" si="354"/>
        <v>0.5</v>
      </c>
      <c r="M3353" s="3">
        <v>4</v>
      </c>
      <c r="N3353" s="11">
        <f t="shared" si="350"/>
        <v>0</v>
      </c>
      <c r="O3353" s="3">
        <v>0</v>
      </c>
      <c r="P3353" s="11">
        <f t="shared" si="346"/>
        <v>0</v>
      </c>
      <c r="Q3353" s="12">
        <f t="shared" si="353"/>
        <v>2</v>
      </c>
      <c r="R3353" s="12">
        <f t="shared" si="351"/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348"/>
        <v>757</v>
      </c>
      <c r="F3354" s="4">
        <f t="shared" si="349"/>
        <v>87</v>
      </c>
      <c r="G3354" s="4">
        <f t="shared" si="352"/>
        <v>41</v>
      </c>
      <c r="H3354" s="4">
        <f t="shared" si="355"/>
        <v>0</v>
      </c>
      <c r="I3354" s="5">
        <f t="shared" si="354"/>
        <v>0</v>
      </c>
      <c r="M3354" s="3">
        <v>27</v>
      </c>
      <c r="N3354" s="11">
        <f t="shared" si="350"/>
        <v>2</v>
      </c>
      <c r="O3354" s="3">
        <v>2</v>
      </c>
      <c r="P3354" s="11">
        <f t="shared" si="346"/>
        <v>0</v>
      </c>
      <c r="Q3354" s="12">
        <f t="shared" si="353"/>
        <v>12</v>
      </c>
      <c r="R3354" s="12">
        <f t="shared" si="351"/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348"/>
        <v>314</v>
      </c>
      <c r="F3355" s="4">
        <f t="shared" si="349"/>
        <v>4</v>
      </c>
      <c r="G3355" s="4">
        <f t="shared" si="352"/>
        <v>28</v>
      </c>
      <c r="H3355" s="4">
        <f t="shared" si="355"/>
        <v>0</v>
      </c>
      <c r="I3355" s="5">
        <f t="shared" si="354"/>
        <v>0</v>
      </c>
      <c r="M3355" s="3">
        <v>22</v>
      </c>
      <c r="N3355" s="11">
        <f t="shared" si="350"/>
        <v>2</v>
      </c>
      <c r="O3355" s="3">
        <v>1</v>
      </c>
      <c r="P3355" s="11">
        <f t="shared" si="346"/>
        <v>0</v>
      </c>
      <c r="Q3355" s="12">
        <f t="shared" si="353"/>
        <v>5</v>
      </c>
      <c r="R3355" s="12">
        <f t="shared" si="351"/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348"/>
        <v>521</v>
      </c>
      <c r="F3356" s="4">
        <f t="shared" si="349"/>
        <v>42</v>
      </c>
      <c r="G3356" s="4">
        <f t="shared" si="352"/>
        <v>16</v>
      </c>
      <c r="H3356" s="4">
        <f t="shared" si="355"/>
        <v>1</v>
      </c>
      <c r="I3356" s="5">
        <f t="shared" si="354"/>
        <v>6.6666666666666666E-2</v>
      </c>
      <c r="M3356" s="3">
        <v>5</v>
      </c>
      <c r="N3356" s="11">
        <f t="shared" si="350"/>
        <v>0</v>
      </c>
      <c r="O3356" s="3">
        <v>2</v>
      </c>
      <c r="P3356" s="11">
        <f t="shared" ref="P3356:P3419" si="356">O3356-SUMIFS(O:O,B:B,B3356,A:A,A3356-1)</f>
        <v>0</v>
      </c>
      <c r="Q3356" s="12">
        <f t="shared" si="353"/>
        <v>9</v>
      </c>
      <c r="R3356" s="12">
        <f t="shared" si="351"/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348"/>
        <v>2021</v>
      </c>
      <c r="F3357" s="4">
        <f t="shared" si="349"/>
        <v>46</v>
      </c>
      <c r="G3357" s="4">
        <f t="shared" si="352"/>
        <v>146</v>
      </c>
      <c r="H3357" s="4">
        <f t="shared" si="355"/>
        <v>5</v>
      </c>
      <c r="I3357" s="5">
        <f t="shared" si="354"/>
        <v>3.5460992907801421E-2</v>
      </c>
      <c r="M3357" s="3">
        <v>83</v>
      </c>
      <c r="N3357" s="11">
        <f t="shared" si="350"/>
        <v>3</v>
      </c>
      <c r="O3357" s="3">
        <v>13</v>
      </c>
      <c r="P3357" s="11">
        <f t="shared" si="356"/>
        <v>0</v>
      </c>
      <c r="Q3357" s="12">
        <f t="shared" si="353"/>
        <v>50</v>
      </c>
      <c r="R3357" s="12">
        <f t="shared" si="351"/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348"/>
        <v>34</v>
      </c>
      <c r="F3358" s="4">
        <f t="shared" si="349"/>
        <v>2</v>
      </c>
      <c r="G3358" s="4">
        <f t="shared" si="352"/>
        <v>0</v>
      </c>
      <c r="H3358" s="4">
        <f t="shared" si="355"/>
        <v>0</v>
      </c>
      <c r="I3358" s="5">
        <f t="shared" si="354"/>
        <v>0</v>
      </c>
      <c r="M3358" s="3">
        <v>0</v>
      </c>
      <c r="N3358" s="11">
        <f t="shared" si="350"/>
        <v>0</v>
      </c>
      <c r="O3358" s="3">
        <v>0</v>
      </c>
      <c r="P3358" s="11">
        <f t="shared" si="356"/>
        <v>0</v>
      </c>
      <c r="Q3358" s="12">
        <f t="shared" si="353"/>
        <v>0</v>
      </c>
      <c r="R3358" s="12">
        <f t="shared" si="351"/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348"/>
        <v>325</v>
      </c>
      <c r="F3359" s="4">
        <f t="shared" si="349"/>
        <v>8</v>
      </c>
      <c r="G3359" s="4">
        <f t="shared" si="352"/>
        <v>11</v>
      </c>
      <c r="H3359" s="4">
        <f t="shared" si="355"/>
        <v>0</v>
      </c>
      <c r="I3359" s="5">
        <f t="shared" si="354"/>
        <v>0</v>
      </c>
      <c r="M3359" s="3">
        <v>7</v>
      </c>
      <c r="N3359" s="11">
        <f t="shared" si="350"/>
        <v>0</v>
      </c>
      <c r="O3359" s="3">
        <v>0</v>
      </c>
      <c r="P3359" s="11">
        <f t="shared" si="356"/>
        <v>0</v>
      </c>
      <c r="Q3359" s="12">
        <f t="shared" si="353"/>
        <v>4</v>
      </c>
      <c r="R3359" s="12">
        <f t="shared" si="351"/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348"/>
        <v>786</v>
      </c>
      <c r="F3360" s="4">
        <f t="shared" si="349"/>
        <v>17</v>
      </c>
      <c r="G3360" s="4">
        <f t="shared" si="352"/>
        <v>5</v>
      </c>
      <c r="H3360" s="4">
        <f t="shared" si="355"/>
        <v>0</v>
      </c>
      <c r="I3360" s="5">
        <f t="shared" si="354"/>
        <v>0</v>
      </c>
      <c r="M3360" s="3">
        <v>3</v>
      </c>
      <c r="N3360" s="11">
        <f t="shared" si="350"/>
        <v>0</v>
      </c>
      <c r="O3360" s="3">
        <v>0</v>
      </c>
      <c r="P3360" s="11">
        <f t="shared" si="356"/>
        <v>0</v>
      </c>
      <c r="Q3360" s="12">
        <f t="shared" si="353"/>
        <v>2</v>
      </c>
      <c r="R3360" s="12">
        <f t="shared" si="351"/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348"/>
        <v>705</v>
      </c>
      <c r="F3361" s="4">
        <f t="shared" si="349"/>
        <v>30</v>
      </c>
      <c r="G3361" s="4">
        <f t="shared" si="352"/>
        <v>29</v>
      </c>
      <c r="H3361" s="4">
        <f t="shared" si="355"/>
        <v>0</v>
      </c>
      <c r="I3361" s="5">
        <f t="shared" si="354"/>
        <v>0</v>
      </c>
      <c r="M3361" s="3">
        <v>26</v>
      </c>
      <c r="N3361" s="11">
        <f t="shared" si="350"/>
        <v>0</v>
      </c>
      <c r="O3361" s="3">
        <v>2</v>
      </c>
      <c r="P3361" s="11">
        <f t="shared" si="356"/>
        <v>0</v>
      </c>
      <c r="Q3361" s="12">
        <f t="shared" si="353"/>
        <v>1</v>
      </c>
      <c r="R3361" s="12">
        <f t="shared" si="351"/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348"/>
        <v>300</v>
      </c>
      <c r="F3362" s="4">
        <f t="shared" si="349"/>
        <v>13</v>
      </c>
      <c r="G3362" s="4">
        <f t="shared" si="352"/>
        <v>19</v>
      </c>
      <c r="H3362" s="4">
        <f t="shared" si="355"/>
        <v>1</v>
      </c>
      <c r="I3362" s="5">
        <f t="shared" si="354"/>
        <v>5.5555555555555552E-2</v>
      </c>
      <c r="M3362" s="3">
        <v>9</v>
      </c>
      <c r="N3362" s="11">
        <f t="shared" si="350"/>
        <v>2</v>
      </c>
      <c r="O3362" s="3">
        <v>1</v>
      </c>
      <c r="P3362" s="11">
        <f t="shared" si="356"/>
        <v>0</v>
      </c>
      <c r="Q3362" s="12">
        <f t="shared" si="353"/>
        <v>9</v>
      </c>
      <c r="R3362" s="12">
        <f t="shared" si="351"/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348"/>
        <v>348</v>
      </c>
      <c r="F3363" s="4">
        <f t="shared" si="349"/>
        <v>6</v>
      </c>
      <c r="G3363" s="4">
        <f t="shared" si="352"/>
        <v>6</v>
      </c>
      <c r="H3363" s="4">
        <f t="shared" si="355"/>
        <v>0</v>
      </c>
      <c r="I3363" s="5">
        <f t="shared" si="354"/>
        <v>0</v>
      </c>
      <c r="M3363" s="3">
        <v>3</v>
      </c>
      <c r="N3363" s="11">
        <f t="shared" si="350"/>
        <v>0</v>
      </c>
      <c r="O3363" s="3">
        <v>0</v>
      </c>
      <c r="P3363" s="11">
        <f t="shared" si="356"/>
        <v>0</v>
      </c>
      <c r="Q3363" s="12">
        <f t="shared" si="353"/>
        <v>3</v>
      </c>
      <c r="R3363" s="12">
        <f t="shared" si="351"/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348"/>
        <v>493</v>
      </c>
      <c r="F3364" s="4">
        <f t="shared" si="349"/>
        <v>39</v>
      </c>
      <c r="G3364" s="4">
        <f t="shared" si="352"/>
        <v>11</v>
      </c>
      <c r="H3364" s="4">
        <f t="shared" si="355"/>
        <v>0</v>
      </c>
      <c r="I3364" s="5">
        <f t="shared" si="354"/>
        <v>0</v>
      </c>
      <c r="M3364" s="3">
        <v>7</v>
      </c>
      <c r="N3364" s="11">
        <f t="shared" si="350"/>
        <v>1</v>
      </c>
      <c r="O3364" s="3">
        <v>0</v>
      </c>
      <c r="P3364" s="11">
        <f t="shared" si="356"/>
        <v>0</v>
      </c>
      <c r="Q3364" s="12">
        <f t="shared" si="353"/>
        <v>4</v>
      </c>
      <c r="R3364" s="12">
        <f t="shared" si="351"/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357">SUM(C3365:D3365)</f>
        <v>477</v>
      </c>
      <c r="F3365" s="4">
        <f t="shared" si="349"/>
        <v>20</v>
      </c>
      <c r="G3365" s="4">
        <f t="shared" si="352"/>
        <v>42</v>
      </c>
      <c r="H3365" s="4">
        <f t="shared" si="355"/>
        <v>1</v>
      </c>
      <c r="I3365" s="5">
        <f t="shared" si="354"/>
        <v>2.4390243902439025E-2</v>
      </c>
      <c r="M3365" s="3">
        <v>2</v>
      </c>
      <c r="N3365" s="11">
        <f t="shared" si="350"/>
        <v>0</v>
      </c>
      <c r="O3365" s="3">
        <v>0</v>
      </c>
      <c r="P3365" s="11">
        <f t="shared" si="356"/>
        <v>0</v>
      </c>
      <c r="Q3365" s="12">
        <f t="shared" si="353"/>
        <v>40</v>
      </c>
      <c r="R3365" s="12">
        <f t="shared" si="351"/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357"/>
        <v>160</v>
      </c>
      <c r="F3366" s="4">
        <f t="shared" ref="F3366:F3429" si="358">E3366-SUMIFS(E:E,A:A,A3366-1,B:B,B3366)</f>
        <v>13</v>
      </c>
      <c r="G3366" s="4">
        <f t="shared" si="352"/>
        <v>4</v>
      </c>
      <c r="H3366" s="4">
        <f t="shared" si="355"/>
        <v>0</v>
      </c>
      <c r="I3366" s="5">
        <f t="shared" si="354"/>
        <v>0</v>
      </c>
      <c r="M3366" s="3">
        <v>4</v>
      </c>
      <c r="N3366" s="11">
        <f t="shared" ref="N3366:N3429" si="359">M3366-SUMIFS(M:M,B:B,B3366,A:A,A3366-1)</f>
        <v>0</v>
      </c>
      <c r="O3366" s="3">
        <v>0</v>
      </c>
      <c r="P3366" s="11">
        <f t="shared" si="356"/>
        <v>0</v>
      </c>
      <c r="Q3366" s="12">
        <f t="shared" si="353"/>
        <v>0</v>
      </c>
      <c r="R3366" s="12">
        <f t="shared" ref="R3366:R3429" si="360"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357"/>
        <v>239</v>
      </c>
      <c r="F3367" s="4">
        <f t="shared" si="358"/>
        <v>15</v>
      </c>
      <c r="G3367" s="4">
        <f t="shared" si="352"/>
        <v>10</v>
      </c>
      <c r="H3367" s="4">
        <f t="shared" si="355"/>
        <v>1</v>
      </c>
      <c r="I3367" s="5">
        <f t="shared" si="354"/>
        <v>0.1111111111111111</v>
      </c>
      <c r="M3367" s="3">
        <v>6</v>
      </c>
      <c r="N3367" s="11">
        <f t="shared" si="359"/>
        <v>1</v>
      </c>
      <c r="O3367" s="3">
        <v>1</v>
      </c>
      <c r="P3367" s="11">
        <f t="shared" si="356"/>
        <v>0</v>
      </c>
      <c r="Q3367" s="12">
        <f t="shared" si="353"/>
        <v>3</v>
      </c>
      <c r="R3367" s="12">
        <f t="shared" si="360"/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357"/>
        <v>300</v>
      </c>
      <c r="F3368" s="4">
        <f t="shared" si="358"/>
        <v>45</v>
      </c>
      <c r="G3368" s="4">
        <f t="shared" si="352"/>
        <v>7</v>
      </c>
      <c r="H3368" s="4">
        <f t="shared" si="355"/>
        <v>0</v>
      </c>
      <c r="I3368" s="5">
        <f t="shared" si="354"/>
        <v>0</v>
      </c>
      <c r="M3368" s="3">
        <v>6</v>
      </c>
      <c r="N3368" s="11">
        <f t="shared" si="359"/>
        <v>0</v>
      </c>
      <c r="O3368" s="3">
        <v>0</v>
      </c>
      <c r="P3368" s="11">
        <f t="shared" si="356"/>
        <v>0</v>
      </c>
      <c r="Q3368" s="12">
        <f t="shared" si="353"/>
        <v>1</v>
      </c>
      <c r="R3368" s="12">
        <f t="shared" si="360"/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357"/>
        <v>526</v>
      </c>
      <c r="F3369" s="4">
        <f t="shared" si="358"/>
        <v>22</v>
      </c>
      <c r="G3369" s="4">
        <f t="shared" si="352"/>
        <v>18</v>
      </c>
      <c r="H3369" s="4">
        <f t="shared" si="355"/>
        <v>0</v>
      </c>
      <c r="I3369" s="5">
        <f t="shared" si="354"/>
        <v>0</v>
      </c>
      <c r="M3369" s="3">
        <v>13</v>
      </c>
      <c r="N3369" s="11">
        <f t="shared" si="359"/>
        <v>0</v>
      </c>
      <c r="O3369" s="3">
        <v>0</v>
      </c>
      <c r="P3369" s="11">
        <f t="shared" si="356"/>
        <v>0</v>
      </c>
      <c r="Q3369" s="12">
        <f t="shared" si="353"/>
        <v>5</v>
      </c>
      <c r="R3369" s="12">
        <f t="shared" si="360"/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357"/>
        <v>62</v>
      </c>
      <c r="F3370" s="4">
        <f t="shared" si="358"/>
        <v>3</v>
      </c>
      <c r="G3370" s="4">
        <f t="shared" si="352"/>
        <v>3</v>
      </c>
      <c r="H3370" s="4">
        <f t="shared" si="355"/>
        <v>1</v>
      </c>
      <c r="I3370" s="5">
        <f t="shared" si="354"/>
        <v>0.5</v>
      </c>
      <c r="M3370" s="3">
        <v>2</v>
      </c>
      <c r="N3370" s="11">
        <f t="shared" si="359"/>
        <v>0</v>
      </c>
      <c r="O3370" s="3">
        <v>0</v>
      </c>
      <c r="P3370" s="11">
        <f t="shared" si="356"/>
        <v>0</v>
      </c>
      <c r="Q3370" s="12">
        <f t="shared" si="353"/>
        <v>1</v>
      </c>
      <c r="R3370" s="12">
        <f t="shared" si="360"/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357"/>
        <v>5468</v>
      </c>
      <c r="F3371" s="4">
        <f t="shared" si="358"/>
        <v>225</v>
      </c>
      <c r="G3371" s="4">
        <f t="shared" si="352"/>
        <v>214</v>
      </c>
      <c r="H3371" s="4">
        <f t="shared" si="355"/>
        <v>4</v>
      </c>
      <c r="I3371" s="5">
        <f t="shared" si="354"/>
        <v>1.9047619047619049E-2</v>
      </c>
      <c r="M3371" s="3">
        <v>183</v>
      </c>
      <c r="N3371" s="11">
        <f t="shared" si="359"/>
        <v>1</v>
      </c>
      <c r="O3371" s="3">
        <v>4</v>
      </c>
      <c r="P3371" s="11">
        <f t="shared" si="356"/>
        <v>0</v>
      </c>
      <c r="Q3371" s="12">
        <f t="shared" si="353"/>
        <v>27</v>
      </c>
      <c r="R3371" s="12">
        <f t="shared" si="360"/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357"/>
        <v>1063</v>
      </c>
      <c r="F3372" s="4">
        <f t="shared" si="358"/>
        <v>5</v>
      </c>
      <c r="G3372" s="4">
        <f t="shared" si="352"/>
        <v>49</v>
      </c>
      <c r="H3372" s="4">
        <f t="shared" si="355"/>
        <v>1</v>
      </c>
      <c r="I3372" s="5">
        <f t="shared" si="354"/>
        <v>2.0833333333333332E-2</v>
      </c>
      <c r="M3372" s="3">
        <v>0</v>
      </c>
      <c r="N3372" s="11">
        <f t="shared" si="359"/>
        <v>0</v>
      </c>
      <c r="O3372" s="3">
        <v>0</v>
      </c>
      <c r="P3372" s="11">
        <f t="shared" si="356"/>
        <v>0</v>
      </c>
      <c r="Q3372" s="12">
        <f t="shared" si="353"/>
        <v>49</v>
      </c>
      <c r="R3372" s="12">
        <f t="shared" si="360"/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357"/>
        <v>291</v>
      </c>
      <c r="F3373" s="4">
        <f t="shared" si="358"/>
        <v>11</v>
      </c>
      <c r="G3373" s="4">
        <f t="shared" si="352"/>
        <v>17</v>
      </c>
      <c r="H3373" s="4">
        <f t="shared" si="355"/>
        <v>-1</v>
      </c>
      <c r="I3373" s="5">
        <f t="shared" si="354"/>
        <v>-5.5555555555555552E-2</v>
      </c>
      <c r="M3373" s="3">
        <v>3</v>
      </c>
      <c r="N3373" s="11">
        <f t="shared" si="359"/>
        <v>1</v>
      </c>
      <c r="O3373" s="3">
        <v>0</v>
      </c>
      <c r="P3373" s="11">
        <f t="shared" si="356"/>
        <v>0</v>
      </c>
      <c r="Q3373" s="12">
        <f t="shared" si="353"/>
        <v>14</v>
      </c>
      <c r="R3373" s="12">
        <f t="shared" si="360"/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357"/>
        <v>682</v>
      </c>
      <c r="F3374" s="4">
        <f t="shared" si="358"/>
        <v>67</v>
      </c>
      <c r="G3374" s="4">
        <f t="shared" si="352"/>
        <v>17</v>
      </c>
      <c r="H3374" s="4">
        <f t="shared" si="355"/>
        <v>1</v>
      </c>
      <c r="I3374" s="5">
        <f t="shared" si="354"/>
        <v>6.25E-2</v>
      </c>
      <c r="M3374" s="3">
        <v>15</v>
      </c>
      <c r="N3374" s="11">
        <f t="shared" si="359"/>
        <v>2</v>
      </c>
      <c r="O3374" s="3">
        <v>0</v>
      </c>
      <c r="P3374" s="11">
        <f t="shared" si="356"/>
        <v>0</v>
      </c>
      <c r="Q3374" s="12">
        <f t="shared" si="353"/>
        <v>2</v>
      </c>
      <c r="R3374" s="12">
        <f t="shared" si="360"/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357"/>
        <v>85</v>
      </c>
      <c r="F3375" s="4">
        <f t="shared" si="358"/>
        <v>5</v>
      </c>
      <c r="G3375" s="4">
        <f t="shared" si="352"/>
        <v>2</v>
      </c>
      <c r="H3375" s="4">
        <f t="shared" si="355"/>
        <v>0</v>
      </c>
      <c r="I3375" s="5">
        <f t="shared" si="354"/>
        <v>0</v>
      </c>
      <c r="M3375" s="3">
        <v>2</v>
      </c>
      <c r="N3375" s="11">
        <f t="shared" si="359"/>
        <v>0</v>
      </c>
      <c r="O3375" s="3">
        <v>0</v>
      </c>
      <c r="P3375" s="11">
        <f t="shared" si="356"/>
        <v>0</v>
      </c>
      <c r="Q3375" s="12">
        <f t="shared" si="353"/>
        <v>0</v>
      </c>
      <c r="R3375" s="12">
        <f t="shared" si="360"/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357"/>
        <v>441</v>
      </c>
      <c r="F3376" s="4">
        <f t="shared" si="358"/>
        <v>73</v>
      </c>
      <c r="G3376" s="4">
        <f t="shared" si="352"/>
        <v>12</v>
      </c>
      <c r="H3376" s="4">
        <f t="shared" si="355"/>
        <v>0</v>
      </c>
      <c r="I3376" s="5">
        <f t="shared" si="354"/>
        <v>0</v>
      </c>
      <c r="M3376" s="3">
        <v>8</v>
      </c>
      <c r="N3376" s="11">
        <f t="shared" si="359"/>
        <v>1</v>
      </c>
      <c r="O3376" s="3">
        <v>0</v>
      </c>
      <c r="P3376" s="11">
        <f t="shared" si="356"/>
        <v>0</v>
      </c>
      <c r="Q3376" s="12">
        <f t="shared" si="353"/>
        <v>4</v>
      </c>
      <c r="R3376" s="12">
        <f t="shared" si="360"/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357"/>
        <v>488</v>
      </c>
      <c r="F3377" s="4">
        <f t="shared" si="358"/>
        <v>20</v>
      </c>
      <c r="G3377" s="4">
        <f t="shared" si="352"/>
        <v>27</v>
      </c>
      <c r="H3377" s="4">
        <f t="shared" si="355"/>
        <v>0</v>
      </c>
      <c r="I3377" s="5">
        <f t="shared" si="354"/>
        <v>0</v>
      </c>
      <c r="M3377" s="3">
        <v>21</v>
      </c>
      <c r="N3377" s="11">
        <f t="shared" si="359"/>
        <v>0</v>
      </c>
      <c r="O3377" s="3">
        <v>0</v>
      </c>
      <c r="P3377" s="11">
        <f t="shared" si="356"/>
        <v>0</v>
      </c>
      <c r="Q3377" s="12">
        <f t="shared" si="353"/>
        <v>6</v>
      </c>
      <c r="R3377" s="12">
        <f t="shared" si="360"/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357"/>
        <v>684</v>
      </c>
      <c r="F3378" s="4">
        <f t="shared" si="358"/>
        <v>25</v>
      </c>
      <c r="G3378" s="4">
        <f t="shared" si="352"/>
        <v>39</v>
      </c>
      <c r="H3378" s="4">
        <f t="shared" si="355"/>
        <v>1</v>
      </c>
      <c r="I3378" s="5">
        <f t="shared" si="354"/>
        <v>2.6315789473684209E-2</v>
      </c>
      <c r="M3378" s="3">
        <v>17</v>
      </c>
      <c r="N3378" s="11">
        <f t="shared" si="359"/>
        <v>0</v>
      </c>
      <c r="O3378" s="3">
        <v>3</v>
      </c>
      <c r="P3378" s="11">
        <f t="shared" si="356"/>
        <v>0</v>
      </c>
      <c r="Q3378" s="12">
        <f t="shared" si="353"/>
        <v>19</v>
      </c>
      <c r="R3378" s="12">
        <f t="shared" si="360"/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357"/>
        <v>2291</v>
      </c>
      <c r="F3379" s="4">
        <f t="shared" si="358"/>
        <v>77</v>
      </c>
      <c r="G3379" s="4">
        <f t="shared" si="352"/>
        <v>104</v>
      </c>
      <c r="H3379" s="4">
        <f t="shared" si="355"/>
        <v>3</v>
      </c>
      <c r="I3379" s="5">
        <f t="shared" si="354"/>
        <v>2.9702970297029702E-2</v>
      </c>
      <c r="M3379" s="3">
        <v>63</v>
      </c>
      <c r="N3379" s="11">
        <f t="shared" si="359"/>
        <v>5</v>
      </c>
      <c r="O3379" s="3">
        <v>1</v>
      </c>
      <c r="P3379" s="11">
        <f t="shared" si="356"/>
        <v>0</v>
      </c>
      <c r="Q3379" s="12">
        <f t="shared" si="353"/>
        <v>40</v>
      </c>
      <c r="R3379" s="12">
        <f t="shared" si="360"/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357"/>
        <v>500</v>
      </c>
      <c r="F3380" s="4">
        <f t="shared" si="358"/>
        <v>3</v>
      </c>
      <c r="G3380" s="4">
        <f t="shared" si="352"/>
        <v>28</v>
      </c>
      <c r="H3380" s="4">
        <f t="shared" si="355"/>
        <v>0</v>
      </c>
      <c r="I3380" s="5">
        <f t="shared" si="354"/>
        <v>0</v>
      </c>
      <c r="M3380" s="3">
        <v>22</v>
      </c>
      <c r="N3380" s="11">
        <f t="shared" si="359"/>
        <v>0</v>
      </c>
      <c r="O3380" s="3">
        <v>1</v>
      </c>
      <c r="P3380" s="11">
        <f t="shared" si="356"/>
        <v>0</v>
      </c>
      <c r="Q3380" s="12">
        <f t="shared" si="353"/>
        <v>5</v>
      </c>
      <c r="R3380" s="12">
        <f t="shared" si="360"/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357"/>
        <v>512</v>
      </c>
      <c r="F3381" s="4">
        <f t="shared" si="358"/>
        <v>49</v>
      </c>
      <c r="G3381" s="4">
        <f t="shared" si="352"/>
        <v>22</v>
      </c>
      <c r="H3381" s="4">
        <f t="shared" si="355"/>
        <v>0</v>
      </c>
      <c r="I3381" s="5">
        <f t="shared" si="354"/>
        <v>0</v>
      </c>
      <c r="M3381" s="3">
        <v>11</v>
      </c>
      <c r="N3381" s="11">
        <f t="shared" si="359"/>
        <v>0</v>
      </c>
      <c r="O3381" s="3">
        <v>1</v>
      </c>
      <c r="P3381" s="11">
        <f t="shared" si="356"/>
        <v>0</v>
      </c>
      <c r="Q3381" s="12">
        <f t="shared" si="353"/>
        <v>10</v>
      </c>
      <c r="R3381" s="12">
        <f t="shared" si="360"/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357"/>
        <v>1275</v>
      </c>
      <c r="F3382" s="4">
        <f t="shared" si="358"/>
        <v>110</v>
      </c>
      <c r="G3382" s="4">
        <f t="shared" si="352"/>
        <v>41</v>
      </c>
      <c r="H3382" s="4">
        <f t="shared" si="355"/>
        <v>1</v>
      </c>
      <c r="I3382" s="5">
        <f t="shared" si="354"/>
        <v>2.5000000000000001E-2</v>
      </c>
      <c r="M3382" s="3">
        <v>33</v>
      </c>
      <c r="N3382" s="11">
        <f t="shared" si="359"/>
        <v>0</v>
      </c>
      <c r="O3382" s="3">
        <v>0</v>
      </c>
      <c r="P3382" s="11">
        <f t="shared" si="356"/>
        <v>0</v>
      </c>
      <c r="Q3382" s="12">
        <f t="shared" si="353"/>
        <v>8</v>
      </c>
      <c r="R3382" s="12">
        <f t="shared" si="360"/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357"/>
        <v>986</v>
      </c>
      <c r="F3383" s="4">
        <f t="shared" si="358"/>
        <v>119</v>
      </c>
      <c r="G3383" s="4">
        <f t="shared" si="352"/>
        <v>65</v>
      </c>
      <c r="H3383" s="4">
        <f t="shared" si="355"/>
        <v>51</v>
      </c>
      <c r="I3383" s="5">
        <f t="shared" si="354"/>
        <v>3.6428571428571428</v>
      </c>
      <c r="M3383" s="3">
        <v>4</v>
      </c>
      <c r="N3383" s="11">
        <f t="shared" si="359"/>
        <v>0</v>
      </c>
      <c r="O3383" s="3">
        <v>0</v>
      </c>
      <c r="P3383" s="11">
        <f t="shared" si="356"/>
        <v>0</v>
      </c>
      <c r="Q3383" s="12">
        <f t="shared" si="353"/>
        <v>61</v>
      </c>
      <c r="R3383" s="12">
        <f t="shared" si="360"/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357"/>
        <v>278</v>
      </c>
      <c r="F3384" s="4">
        <f t="shared" si="358"/>
        <v>13</v>
      </c>
      <c r="G3384" s="4">
        <f t="shared" si="352"/>
        <v>11</v>
      </c>
      <c r="H3384" s="4">
        <f t="shared" si="355"/>
        <v>0</v>
      </c>
      <c r="I3384" s="5">
        <f t="shared" si="354"/>
        <v>0</v>
      </c>
      <c r="M3384" s="3">
        <v>9</v>
      </c>
      <c r="N3384" s="11">
        <f t="shared" si="359"/>
        <v>2</v>
      </c>
      <c r="O3384" s="3">
        <v>0</v>
      </c>
      <c r="P3384" s="11">
        <f t="shared" si="356"/>
        <v>0</v>
      </c>
      <c r="Q3384" s="12">
        <f t="shared" si="353"/>
        <v>2</v>
      </c>
      <c r="R3384" s="12">
        <f t="shared" si="360"/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357"/>
        <v>139</v>
      </c>
      <c r="F3385" s="4">
        <f t="shared" si="358"/>
        <v>7</v>
      </c>
      <c r="G3385" s="4">
        <f t="shared" si="352"/>
        <v>6</v>
      </c>
      <c r="H3385" s="4">
        <f t="shared" si="355"/>
        <v>0</v>
      </c>
      <c r="I3385" s="5">
        <f t="shared" si="354"/>
        <v>0</v>
      </c>
      <c r="M3385" s="3">
        <v>3</v>
      </c>
      <c r="N3385" s="11">
        <f t="shared" si="359"/>
        <v>0</v>
      </c>
      <c r="O3385" s="3">
        <v>0</v>
      </c>
      <c r="P3385" s="11">
        <f t="shared" si="356"/>
        <v>0</v>
      </c>
      <c r="Q3385" s="12">
        <f t="shared" si="353"/>
        <v>3</v>
      </c>
      <c r="R3385" s="12">
        <f t="shared" si="360"/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357"/>
        <v>372</v>
      </c>
      <c r="F3386" s="4">
        <f t="shared" si="358"/>
        <v>10</v>
      </c>
      <c r="G3386" s="4">
        <f t="shared" ref="G3386:G3449" si="361">C3386</f>
        <v>15</v>
      </c>
      <c r="H3386" s="4">
        <f t="shared" si="355"/>
        <v>2</v>
      </c>
      <c r="I3386" s="5">
        <f t="shared" si="354"/>
        <v>0.15384615384615385</v>
      </c>
      <c r="M3386" s="3">
        <v>10</v>
      </c>
      <c r="N3386" s="11">
        <f t="shared" si="359"/>
        <v>1</v>
      </c>
      <c r="O3386" s="3">
        <v>1</v>
      </c>
      <c r="P3386" s="11">
        <f t="shared" si="356"/>
        <v>0</v>
      </c>
      <c r="Q3386" s="12">
        <f t="shared" si="353"/>
        <v>4</v>
      </c>
      <c r="R3386" s="12">
        <f t="shared" si="360"/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357"/>
        <v>2658</v>
      </c>
      <c r="F3387" s="4">
        <f t="shared" si="358"/>
        <v>37</v>
      </c>
      <c r="G3387" s="4">
        <f t="shared" si="361"/>
        <v>138</v>
      </c>
      <c r="H3387" s="4">
        <f t="shared" si="355"/>
        <v>2</v>
      </c>
      <c r="I3387" s="5">
        <f t="shared" si="354"/>
        <v>1.4705882352941176E-2</v>
      </c>
      <c r="M3387" s="3">
        <v>65</v>
      </c>
      <c r="N3387" s="11">
        <f t="shared" si="359"/>
        <v>1</v>
      </c>
      <c r="O3387" s="3">
        <v>2</v>
      </c>
      <c r="P3387" s="11">
        <f t="shared" si="356"/>
        <v>0</v>
      </c>
      <c r="Q3387" s="12">
        <f t="shared" si="353"/>
        <v>71</v>
      </c>
      <c r="R3387" s="12">
        <f t="shared" si="360"/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357"/>
        <v>137</v>
      </c>
      <c r="F3388" s="4">
        <f t="shared" si="358"/>
        <v>8</v>
      </c>
      <c r="G3388" s="4">
        <f t="shared" si="361"/>
        <v>3</v>
      </c>
      <c r="H3388" s="4">
        <f t="shared" si="355"/>
        <v>0</v>
      </c>
      <c r="I3388" s="5">
        <f t="shared" si="354"/>
        <v>0</v>
      </c>
      <c r="M3388" s="3">
        <v>0</v>
      </c>
      <c r="N3388" s="11">
        <f t="shared" si="359"/>
        <v>0</v>
      </c>
      <c r="O3388" s="3">
        <v>0</v>
      </c>
      <c r="P3388" s="11">
        <f t="shared" si="356"/>
        <v>0</v>
      </c>
      <c r="Q3388" s="12">
        <f t="shared" si="353"/>
        <v>3</v>
      </c>
      <c r="R3388" s="12">
        <f t="shared" si="360"/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357"/>
        <v>231</v>
      </c>
      <c r="F3389" s="4">
        <f t="shared" si="358"/>
        <v>12</v>
      </c>
      <c r="G3389" s="4">
        <f t="shared" si="361"/>
        <v>6</v>
      </c>
      <c r="H3389" s="4">
        <f t="shared" si="355"/>
        <v>0</v>
      </c>
      <c r="I3389" s="5">
        <f t="shared" si="354"/>
        <v>0</v>
      </c>
      <c r="M3389" s="3">
        <v>6</v>
      </c>
      <c r="N3389" s="11">
        <f t="shared" si="359"/>
        <v>0</v>
      </c>
      <c r="O3389" s="3">
        <v>0</v>
      </c>
      <c r="P3389" s="11">
        <f t="shared" si="356"/>
        <v>0</v>
      </c>
      <c r="Q3389" s="12">
        <f t="shared" ref="Q3389:Q3421" si="362">G3389-O3389-M3389</f>
        <v>0</v>
      </c>
      <c r="R3389" s="12">
        <f t="shared" si="360"/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357"/>
        <v>317</v>
      </c>
      <c r="F3390" s="4">
        <f t="shared" si="358"/>
        <v>11</v>
      </c>
      <c r="G3390" s="4">
        <f t="shared" si="361"/>
        <v>12</v>
      </c>
      <c r="H3390" s="4">
        <f t="shared" si="355"/>
        <v>0</v>
      </c>
      <c r="I3390" s="5">
        <f t="shared" si="354"/>
        <v>0</v>
      </c>
      <c r="M3390" s="3">
        <v>3</v>
      </c>
      <c r="N3390" s="11">
        <f t="shared" si="359"/>
        <v>0</v>
      </c>
      <c r="O3390" s="3">
        <v>1</v>
      </c>
      <c r="P3390" s="11">
        <f t="shared" si="356"/>
        <v>0</v>
      </c>
      <c r="Q3390" s="12">
        <f t="shared" si="362"/>
        <v>8</v>
      </c>
      <c r="R3390" s="12">
        <f t="shared" si="360"/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357"/>
        <v>543</v>
      </c>
      <c r="F3391" s="4">
        <f t="shared" si="358"/>
        <v>20</v>
      </c>
      <c r="G3391" s="4">
        <f t="shared" si="361"/>
        <v>8</v>
      </c>
      <c r="H3391" s="4">
        <f t="shared" si="355"/>
        <v>1</v>
      </c>
      <c r="I3391" s="5">
        <f t="shared" si="354"/>
        <v>0.14285714285714285</v>
      </c>
      <c r="M3391" s="3">
        <v>5</v>
      </c>
      <c r="N3391" s="11">
        <f t="shared" si="359"/>
        <v>0</v>
      </c>
      <c r="O3391" s="3">
        <v>0</v>
      </c>
      <c r="P3391" s="11">
        <f t="shared" si="356"/>
        <v>0</v>
      </c>
      <c r="Q3391" s="12">
        <f t="shared" si="362"/>
        <v>3</v>
      </c>
      <c r="R3391" s="12">
        <f t="shared" si="360"/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357"/>
        <v>75</v>
      </c>
      <c r="F3392" s="4">
        <f t="shared" si="358"/>
        <v>1</v>
      </c>
      <c r="G3392" s="4">
        <f t="shared" si="361"/>
        <v>8</v>
      </c>
      <c r="H3392" s="4">
        <f t="shared" si="355"/>
        <v>0</v>
      </c>
      <c r="I3392" s="5">
        <f t="shared" si="354"/>
        <v>0</v>
      </c>
      <c r="M3392" s="3">
        <v>4</v>
      </c>
      <c r="N3392" s="11">
        <f t="shared" si="359"/>
        <v>0</v>
      </c>
      <c r="O3392" s="3">
        <v>0</v>
      </c>
      <c r="P3392" s="11">
        <f t="shared" si="356"/>
        <v>0</v>
      </c>
      <c r="Q3392" s="12">
        <f t="shared" si="362"/>
        <v>4</v>
      </c>
      <c r="R3392" s="12">
        <f t="shared" si="360"/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357"/>
        <v>163</v>
      </c>
      <c r="F3393" s="4">
        <f t="shared" si="358"/>
        <v>3</v>
      </c>
      <c r="G3393" s="4">
        <f t="shared" si="361"/>
        <v>0</v>
      </c>
      <c r="H3393" s="4">
        <f t="shared" si="355"/>
        <v>0</v>
      </c>
      <c r="I3393" s="5">
        <f t="shared" si="354"/>
        <v>0</v>
      </c>
      <c r="M3393" s="3">
        <v>0</v>
      </c>
      <c r="N3393" s="11">
        <f t="shared" si="359"/>
        <v>0</v>
      </c>
      <c r="O3393" s="3">
        <v>0</v>
      </c>
      <c r="P3393" s="11">
        <f t="shared" si="356"/>
        <v>0</v>
      </c>
      <c r="Q3393" s="12">
        <f t="shared" si="362"/>
        <v>0</v>
      </c>
      <c r="R3393" s="12">
        <f t="shared" si="360"/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357"/>
        <v>139</v>
      </c>
      <c r="F3394" s="4">
        <f t="shared" si="358"/>
        <v>16</v>
      </c>
      <c r="G3394" s="4">
        <f t="shared" si="361"/>
        <v>7</v>
      </c>
      <c r="H3394" s="4">
        <f t="shared" si="355"/>
        <v>0</v>
      </c>
      <c r="I3394" s="5">
        <f t="shared" si="354"/>
        <v>0</v>
      </c>
      <c r="M3394" s="3">
        <v>4</v>
      </c>
      <c r="N3394" s="11">
        <f t="shared" si="359"/>
        <v>0</v>
      </c>
      <c r="O3394" s="3">
        <v>0</v>
      </c>
      <c r="P3394" s="11">
        <f t="shared" si="356"/>
        <v>0</v>
      </c>
      <c r="Q3394" s="12">
        <f t="shared" si="362"/>
        <v>3</v>
      </c>
      <c r="R3394" s="12">
        <f t="shared" si="360"/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357"/>
        <v>1705</v>
      </c>
      <c r="F3395" s="4">
        <f t="shared" si="358"/>
        <v>132</v>
      </c>
      <c r="G3395" s="4">
        <f t="shared" si="361"/>
        <v>114</v>
      </c>
      <c r="H3395" s="4">
        <f t="shared" si="355"/>
        <v>5</v>
      </c>
      <c r="I3395" s="5">
        <f t="shared" ref="I3395:I3458" si="363">IFERROR((G3395-SUMIFS(G:G,A:A,A3395-1,B:B,B3395))/SUMIFS(G:G,A:A,A3395-1,B:B,B3395),0)</f>
        <v>4.5871559633027525E-2</v>
      </c>
      <c r="M3395" s="3">
        <v>77</v>
      </c>
      <c r="N3395" s="11">
        <f t="shared" si="359"/>
        <v>1</v>
      </c>
      <c r="O3395" s="3">
        <v>5</v>
      </c>
      <c r="P3395" s="11">
        <f t="shared" si="356"/>
        <v>0</v>
      </c>
      <c r="Q3395" s="12">
        <f t="shared" si="362"/>
        <v>32</v>
      </c>
      <c r="R3395" s="12">
        <f t="shared" si="360"/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357"/>
        <v>401</v>
      </c>
      <c r="F3396" s="4">
        <f t="shared" si="358"/>
        <v>41</v>
      </c>
      <c r="G3396" s="4">
        <f t="shared" si="361"/>
        <v>3</v>
      </c>
      <c r="H3396" s="4">
        <f t="shared" si="355"/>
        <v>0</v>
      </c>
      <c r="I3396" s="5">
        <f t="shared" si="363"/>
        <v>0</v>
      </c>
      <c r="M3396" s="3">
        <v>3</v>
      </c>
      <c r="N3396" s="11">
        <f t="shared" si="359"/>
        <v>0</v>
      </c>
      <c r="O3396" s="3">
        <v>0</v>
      </c>
      <c r="P3396" s="11">
        <f t="shared" si="356"/>
        <v>0</v>
      </c>
      <c r="Q3396" s="12">
        <f t="shared" si="362"/>
        <v>0</v>
      </c>
      <c r="R3396" s="12">
        <f t="shared" si="360"/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357"/>
        <v>1281</v>
      </c>
      <c r="F3397" s="4">
        <f t="shared" si="358"/>
        <v>25</v>
      </c>
      <c r="G3397" s="4">
        <f t="shared" si="361"/>
        <v>7</v>
      </c>
      <c r="H3397" s="4">
        <f t="shared" ref="H3397:H3460" si="364">G3397-SUMIFS(G:G,A:A,A3397-1,B:B,B3397)</f>
        <v>0</v>
      </c>
      <c r="I3397" s="5">
        <f t="shared" si="363"/>
        <v>0</v>
      </c>
      <c r="M3397" s="3">
        <v>7</v>
      </c>
      <c r="N3397" s="11">
        <f t="shared" si="359"/>
        <v>0</v>
      </c>
      <c r="O3397" s="3">
        <v>0</v>
      </c>
      <c r="P3397" s="11">
        <f t="shared" si="356"/>
        <v>0</v>
      </c>
      <c r="Q3397" s="12">
        <f t="shared" si="362"/>
        <v>0</v>
      </c>
      <c r="R3397" s="12">
        <f t="shared" si="360"/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357"/>
        <v>1414</v>
      </c>
      <c r="F3398" s="4">
        <f t="shared" si="358"/>
        <v>25</v>
      </c>
      <c r="G3398" s="4">
        <f t="shared" si="361"/>
        <v>138</v>
      </c>
      <c r="H3398" s="4">
        <f t="shared" si="364"/>
        <v>2</v>
      </c>
      <c r="I3398" s="5">
        <f t="shared" si="363"/>
        <v>1.4705882352941176E-2</v>
      </c>
      <c r="M3398" s="3">
        <v>89</v>
      </c>
      <c r="N3398" s="11">
        <f t="shared" si="359"/>
        <v>1</v>
      </c>
      <c r="O3398" s="3">
        <v>0</v>
      </c>
      <c r="P3398" s="11">
        <f t="shared" si="356"/>
        <v>0</v>
      </c>
      <c r="Q3398" s="12">
        <f t="shared" si="362"/>
        <v>49</v>
      </c>
      <c r="R3398" s="12">
        <f t="shared" si="360"/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357"/>
        <v>4346</v>
      </c>
      <c r="F3399" s="4">
        <f t="shared" si="358"/>
        <v>173</v>
      </c>
      <c r="G3399" s="4">
        <f t="shared" si="361"/>
        <v>423</v>
      </c>
      <c r="H3399" s="4">
        <f t="shared" si="364"/>
        <v>18</v>
      </c>
      <c r="I3399" s="5">
        <f t="shared" si="363"/>
        <v>4.4444444444444446E-2</v>
      </c>
      <c r="M3399" s="3">
        <v>183</v>
      </c>
      <c r="N3399" s="11">
        <f t="shared" si="359"/>
        <v>5</v>
      </c>
      <c r="O3399" s="3">
        <v>9</v>
      </c>
      <c r="P3399" s="11">
        <f t="shared" si="356"/>
        <v>0</v>
      </c>
      <c r="Q3399" s="12">
        <f t="shared" si="362"/>
        <v>231</v>
      </c>
      <c r="R3399" s="12">
        <f t="shared" si="360"/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357"/>
        <v>235</v>
      </c>
      <c r="F3400" s="4">
        <f t="shared" si="358"/>
        <v>5</v>
      </c>
      <c r="G3400" s="4">
        <f t="shared" si="361"/>
        <v>11</v>
      </c>
      <c r="H3400" s="4">
        <f t="shared" si="364"/>
        <v>0</v>
      </c>
      <c r="I3400" s="5">
        <f t="shared" si="363"/>
        <v>0</v>
      </c>
      <c r="M3400" s="3">
        <v>11</v>
      </c>
      <c r="N3400" s="11">
        <f t="shared" si="359"/>
        <v>0</v>
      </c>
      <c r="O3400" s="3">
        <v>0</v>
      </c>
      <c r="P3400" s="11">
        <f t="shared" si="356"/>
        <v>0</v>
      </c>
      <c r="Q3400" s="12">
        <f t="shared" si="362"/>
        <v>0</v>
      </c>
      <c r="R3400" s="12">
        <f t="shared" si="360"/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357"/>
        <v>347</v>
      </c>
      <c r="F3401" s="4">
        <f t="shared" si="358"/>
        <v>36</v>
      </c>
      <c r="G3401" s="4">
        <f t="shared" si="361"/>
        <v>5</v>
      </c>
      <c r="H3401" s="4">
        <f t="shared" si="364"/>
        <v>0</v>
      </c>
      <c r="I3401" s="5">
        <f t="shared" si="363"/>
        <v>0</v>
      </c>
      <c r="M3401" s="3">
        <v>3</v>
      </c>
      <c r="N3401" s="11">
        <f t="shared" si="359"/>
        <v>0</v>
      </c>
      <c r="O3401" s="3">
        <v>0</v>
      </c>
      <c r="P3401" s="11">
        <f t="shared" si="356"/>
        <v>0</v>
      </c>
      <c r="Q3401" s="12">
        <f t="shared" si="362"/>
        <v>2</v>
      </c>
      <c r="R3401" s="12">
        <f t="shared" si="360"/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357"/>
        <v>1355</v>
      </c>
      <c r="F3402" s="4">
        <f t="shared" si="358"/>
        <v>26</v>
      </c>
      <c r="G3402" s="4">
        <f t="shared" si="361"/>
        <v>46</v>
      </c>
      <c r="H3402" s="4">
        <f t="shared" si="364"/>
        <v>1</v>
      </c>
      <c r="I3402" s="5">
        <f t="shared" si="363"/>
        <v>2.2222222222222223E-2</v>
      </c>
      <c r="M3402" s="3">
        <v>27</v>
      </c>
      <c r="N3402" s="11">
        <f t="shared" si="359"/>
        <v>2</v>
      </c>
      <c r="O3402" s="3">
        <v>1</v>
      </c>
      <c r="P3402" s="11">
        <f t="shared" si="356"/>
        <v>0</v>
      </c>
      <c r="Q3402" s="12">
        <f t="shared" si="362"/>
        <v>18</v>
      </c>
      <c r="R3402" s="12">
        <f t="shared" si="360"/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357"/>
        <v>18504</v>
      </c>
      <c r="F3403" s="4">
        <f t="shared" si="358"/>
        <v>630</v>
      </c>
      <c r="G3403" s="4">
        <f t="shared" si="361"/>
        <v>2327</v>
      </c>
      <c r="H3403" s="4">
        <f t="shared" si="364"/>
        <v>31</v>
      </c>
      <c r="I3403" s="5">
        <f t="shared" si="363"/>
        <v>1.3501742160278746E-2</v>
      </c>
      <c r="M3403" s="3">
        <v>1117</v>
      </c>
      <c r="N3403" s="11">
        <f t="shared" si="359"/>
        <v>88</v>
      </c>
      <c r="O3403" s="3">
        <v>44</v>
      </c>
      <c r="P3403" s="11">
        <f t="shared" si="356"/>
        <v>0</v>
      </c>
      <c r="Q3403" s="12">
        <f t="shared" si="362"/>
        <v>1166</v>
      </c>
      <c r="R3403" s="12">
        <f t="shared" si="360"/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357"/>
        <v>369</v>
      </c>
      <c r="F3404" s="4">
        <f t="shared" si="358"/>
        <v>34</v>
      </c>
      <c r="G3404" s="4">
        <f t="shared" si="361"/>
        <v>19</v>
      </c>
      <c r="H3404" s="4">
        <f t="shared" si="364"/>
        <v>0</v>
      </c>
      <c r="I3404" s="5">
        <f t="shared" si="363"/>
        <v>0</v>
      </c>
      <c r="M3404" s="3">
        <v>5</v>
      </c>
      <c r="N3404" s="11">
        <f t="shared" si="359"/>
        <v>1</v>
      </c>
      <c r="O3404" s="3">
        <v>1</v>
      </c>
      <c r="P3404" s="11">
        <f t="shared" si="356"/>
        <v>0</v>
      </c>
      <c r="Q3404" s="12">
        <f t="shared" si="362"/>
        <v>13</v>
      </c>
      <c r="R3404" s="12">
        <f t="shared" si="360"/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357"/>
        <v>160</v>
      </c>
      <c r="F3405" s="4">
        <f t="shared" si="358"/>
        <v>7</v>
      </c>
      <c r="G3405" s="4">
        <f t="shared" si="361"/>
        <v>7</v>
      </c>
      <c r="H3405" s="4">
        <f t="shared" si="364"/>
        <v>0</v>
      </c>
      <c r="I3405" s="5">
        <f t="shared" si="363"/>
        <v>0</v>
      </c>
      <c r="M3405" s="3">
        <v>2</v>
      </c>
      <c r="N3405" s="11">
        <f t="shared" si="359"/>
        <v>0</v>
      </c>
      <c r="O3405" s="3">
        <v>0</v>
      </c>
      <c r="P3405" s="11">
        <f t="shared" si="356"/>
        <v>0</v>
      </c>
      <c r="Q3405" s="12">
        <f t="shared" si="362"/>
        <v>5</v>
      </c>
      <c r="R3405" s="12">
        <f t="shared" si="360"/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357"/>
        <v>1124</v>
      </c>
      <c r="F3406" s="4">
        <f t="shared" si="358"/>
        <v>194</v>
      </c>
      <c r="G3406" s="4">
        <f t="shared" si="361"/>
        <v>47</v>
      </c>
      <c r="H3406" s="4">
        <f t="shared" si="364"/>
        <v>0</v>
      </c>
      <c r="I3406" s="5">
        <f t="shared" si="363"/>
        <v>0</v>
      </c>
      <c r="M3406" s="3">
        <v>41</v>
      </c>
      <c r="N3406" s="11">
        <f t="shared" si="359"/>
        <v>0</v>
      </c>
      <c r="O3406" s="3">
        <v>1</v>
      </c>
      <c r="P3406" s="11">
        <f t="shared" si="356"/>
        <v>0</v>
      </c>
      <c r="Q3406" s="12">
        <f t="shared" si="362"/>
        <v>5</v>
      </c>
      <c r="R3406" s="12">
        <f t="shared" si="360"/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357"/>
        <v>3625</v>
      </c>
      <c r="F3407" s="4">
        <f t="shared" si="358"/>
        <v>103</v>
      </c>
      <c r="G3407" s="4">
        <f t="shared" si="361"/>
        <v>603</v>
      </c>
      <c r="H3407" s="4">
        <f t="shared" si="364"/>
        <v>10</v>
      </c>
      <c r="I3407" s="5">
        <f t="shared" si="363"/>
        <v>1.6863406408094434E-2</v>
      </c>
      <c r="M3407" s="3">
        <v>320</v>
      </c>
      <c r="N3407" s="11">
        <f t="shared" si="359"/>
        <v>4</v>
      </c>
      <c r="O3407" s="3">
        <v>34</v>
      </c>
      <c r="P3407" s="11">
        <f t="shared" si="356"/>
        <v>0</v>
      </c>
      <c r="Q3407" s="12">
        <f t="shared" si="362"/>
        <v>249</v>
      </c>
      <c r="R3407" s="12">
        <f t="shared" si="360"/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357"/>
        <v>1229</v>
      </c>
      <c r="F3408" s="4">
        <f t="shared" si="358"/>
        <v>47</v>
      </c>
      <c r="G3408" s="4">
        <f t="shared" si="361"/>
        <v>95</v>
      </c>
      <c r="H3408" s="4">
        <f t="shared" si="364"/>
        <v>1</v>
      </c>
      <c r="I3408" s="5">
        <f t="shared" si="363"/>
        <v>1.0638297872340425E-2</v>
      </c>
      <c r="M3408" s="3">
        <v>45</v>
      </c>
      <c r="N3408" s="11">
        <f t="shared" si="359"/>
        <v>3</v>
      </c>
      <c r="O3408" s="3">
        <v>0</v>
      </c>
      <c r="P3408" s="11">
        <f t="shared" si="356"/>
        <v>0</v>
      </c>
      <c r="Q3408" s="12">
        <f t="shared" si="362"/>
        <v>50</v>
      </c>
      <c r="R3408" s="12">
        <f t="shared" si="360"/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357"/>
        <v>320</v>
      </c>
      <c r="F3409" s="4">
        <f t="shared" si="358"/>
        <v>9</v>
      </c>
      <c r="G3409" s="4">
        <f t="shared" si="361"/>
        <v>48</v>
      </c>
      <c r="H3409" s="4">
        <f t="shared" si="364"/>
        <v>0</v>
      </c>
      <c r="I3409" s="5">
        <f t="shared" si="363"/>
        <v>0</v>
      </c>
      <c r="M3409" s="3">
        <v>9</v>
      </c>
      <c r="N3409" s="11">
        <f t="shared" si="359"/>
        <v>0</v>
      </c>
      <c r="O3409" s="3">
        <v>1</v>
      </c>
      <c r="P3409" s="11">
        <f t="shared" si="356"/>
        <v>0</v>
      </c>
      <c r="Q3409" s="12">
        <f t="shared" si="362"/>
        <v>38</v>
      </c>
      <c r="R3409" s="12">
        <f t="shared" si="360"/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357"/>
        <v>143</v>
      </c>
      <c r="F3410" s="4">
        <f t="shared" si="358"/>
        <v>9</v>
      </c>
      <c r="G3410" s="4">
        <f t="shared" si="361"/>
        <v>1</v>
      </c>
      <c r="H3410" s="4">
        <f t="shared" si="364"/>
        <v>0</v>
      </c>
      <c r="I3410" s="5">
        <f t="shared" si="363"/>
        <v>0</v>
      </c>
      <c r="M3410" s="3">
        <v>1</v>
      </c>
      <c r="N3410" s="11">
        <f t="shared" si="359"/>
        <v>0</v>
      </c>
      <c r="O3410" s="3">
        <v>0</v>
      </c>
      <c r="P3410" s="11">
        <f t="shared" si="356"/>
        <v>0</v>
      </c>
      <c r="Q3410" s="12">
        <f t="shared" si="362"/>
        <v>0</v>
      </c>
      <c r="R3410" s="12">
        <f t="shared" si="360"/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357"/>
        <v>221</v>
      </c>
      <c r="F3411" s="4">
        <f t="shared" si="358"/>
        <v>24</v>
      </c>
      <c r="G3411" s="4">
        <f t="shared" si="361"/>
        <v>3</v>
      </c>
      <c r="H3411" s="4">
        <f t="shared" si="364"/>
        <v>0</v>
      </c>
      <c r="I3411" s="5">
        <f t="shared" si="363"/>
        <v>0</v>
      </c>
      <c r="M3411" s="3">
        <v>2</v>
      </c>
      <c r="N3411" s="11">
        <f t="shared" si="359"/>
        <v>0</v>
      </c>
      <c r="O3411" s="3">
        <v>0</v>
      </c>
      <c r="P3411" s="11">
        <f t="shared" si="356"/>
        <v>0</v>
      </c>
      <c r="Q3411" s="12">
        <f t="shared" si="362"/>
        <v>1</v>
      </c>
      <c r="R3411" s="12">
        <f t="shared" si="360"/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357"/>
        <v>167</v>
      </c>
      <c r="F3412" s="4">
        <f t="shared" si="358"/>
        <v>9</v>
      </c>
      <c r="G3412" s="4">
        <f t="shared" si="361"/>
        <v>2</v>
      </c>
      <c r="H3412" s="4">
        <f t="shared" si="364"/>
        <v>0</v>
      </c>
      <c r="I3412" s="5">
        <f t="shared" si="363"/>
        <v>0</v>
      </c>
      <c r="M3412" s="3">
        <v>0</v>
      </c>
      <c r="N3412" s="11">
        <f t="shared" si="359"/>
        <v>0</v>
      </c>
      <c r="O3412" s="3">
        <v>0</v>
      </c>
      <c r="P3412" s="11">
        <f t="shared" si="356"/>
        <v>0</v>
      </c>
      <c r="Q3412" s="12">
        <f t="shared" si="362"/>
        <v>2</v>
      </c>
      <c r="R3412" s="12">
        <f t="shared" si="360"/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357"/>
        <v>570</v>
      </c>
      <c r="F3413" s="4">
        <f t="shared" si="358"/>
        <v>48</v>
      </c>
      <c r="G3413" s="4">
        <f t="shared" si="361"/>
        <v>7</v>
      </c>
      <c r="H3413" s="4">
        <f t="shared" si="364"/>
        <v>2</v>
      </c>
      <c r="I3413" s="5">
        <f t="shared" si="363"/>
        <v>0.4</v>
      </c>
      <c r="M3413" s="3">
        <v>3</v>
      </c>
      <c r="N3413" s="11">
        <f t="shared" si="359"/>
        <v>0</v>
      </c>
      <c r="O3413" s="3">
        <v>0</v>
      </c>
      <c r="P3413" s="11">
        <f t="shared" si="356"/>
        <v>0</v>
      </c>
      <c r="Q3413" s="12">
        <f t="shared" si="362"/>
        <v>4</v>
      </c>
      <c r="R3413" s="12">
        <f t="shared" si="360"/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357"/>
        <v>1601</v>
      </c>
      <c r="F3414" s="4">
        <f t="shared" si="358"/>
        <v>136</v>
      </c>
      <c r="G3414" s="4">
        <f t="shared" si="361"/>
        <v>54</v>
      </c>
      <c r="H3414" s="4">
        <f t="shared" si="364"/>
        <v>2</v>
      </c>
      <c r="I3414" s="5">
        <f t="shared" si="363"/>
        <v>3.8461538461538464E-2</v>
      </c>
      <c r="M3414" s="3">
        <v>46</v>
      </c>
      <c r="N3414" s="11">
        <f t="shared" si="359"/>
        <v>0</v>
      </c>
      <c r="O3414" s="3">
        <v>0</v>
      </c>
      <c r="P3414" s="11">
        <f t="shared" si="356"/>
        <v>0</v>
      </c>
      <c r="Q3414" s="12">
        <f t="shared" si="362"/>
        <v>8</v>
      </c>
      <c r="R3414" s="12">
        <f t="shared" si="360"/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357"/>
        <v>244</v>
      </c>
      <c r="F3415" s="4">
        <f t="shared" si="358"/>
        <v>5</v>
      </c>
      <c r="G3415" s="4">
        <f t="shared" si="361"/>
        <v>2</v>
      </c>
      <c r="H3415" s="4">
        <f t="shared" si="364"/>
        <v>0</v>
      </c>
      <c r="I3415" s="5">
        <f t="shared" si="363"/>
        <v>0</v>
      </c>
      <c r="M3415" s="3">
        <v>2</v>
      </c>
      <c r="N3415" s="11">
        <f t="shared" si="359"/>
        <v>0</v>
      </c>
      <c r="O3415" s="3">
        <v>0</v>
      </c>
      <c r="P3415" s="11">
        <f t="shared" si="356"/>
        <v>0</v>
      </c>
      <c r="Q3415" s="12">
        <f t="shared" si="362"/>
        <v>0</v>
      </c>
      <c r="R3415" s="12">
        <f t="shared" si="360"/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357"/>
        <v>443</v>
      </c>
      <c r="F3416" s="4">
        <f t="shared" si="358"/>
        <v>43</v>
      </c>
      <c r="G3416" s="4">
        <f t="shared" si="361"/>
        <v>18</v>
      </c>
      <c r="H3416" s="4">
        <f t="shared" si="364"/>
        <v>-1</v>
      </c>
      <c r="I3416" s="5">
        <f t="shared" si="363"/>
        <v>-5.2631578947368418E-2</v>
      </c>
      <c r="M3416" s="3">
        <v>8</v>
      </c>
      <c r="N3416" s="11">
        <f t="shared" si="359"/>
        <v>2</v>
      </c>
      <c r="O3416" s="3">
        <v>0</v>
      </c>
      <c r="P3416" s="11">
        <f t="shared" si="356"/>
        <v>0</v>
      </c>
      <c r="Q3416" s="12">
        <f t="shared" si="362"/>
        <v>10</v>
      </c>
      <c r="R3416" s="12">
        <f t="shared" si="360"/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357"/>
        <v>494</v>
      </c>
      <c r="F3417" s="4">
        <f t="shared" si="358"/>
        <v>39</v>
      </c>
      <c r="G3417" s="4">
        <f t="shared" si="361"/>
        <v>4</v>
      </c>
      <c r="H3417" s="4">
        <f t="shared" si="364"/>
        <v>0</v>
      </c>
      <c r="I3417" s="5">
        <f t="shared" si="363"/>
        <v>0</v>
      </c>
      <c r="M3417" s="3">
        <v>4</v>
      </c>
      <c r="N3417" s="11">
        <f t="shared" si="359"/>
        <v>0</v>
      </c>
      <c r="O3417" s="3">
        <v>0</v>
      </c>
      <c r="P3417" s="11">
        <f t="shared" si="356"/>
        <v>0</v>
      </c>
      <c r="Q3417" s="12">
        <f t="shared" si="362"/>
        <v>0</v>
      </c>
      <c r="R3417" s="12">
        <f t="shared" si="360"/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357"/>
        <v>4637</v>
      </c>
      <c r="F3418" s="4">
        <f t="shared" si="358"/>
        <v>109</v>
      </c>
      <c r="G3418" s="4">
        <f t="shared" si="361"/>
        <v>399</v>
      </c>
      <c r="H3418" s="4">
        <f t="shared" si="364"/>
        <v>2</v>
      </c>
      <c r="I3418" s="5">
        <f t="shared" si="363"/>
        <v>5.0377833753148613E-3</v>
      </c>
      <c r="M3418" s="3">
        <v>265</v>
      </c>
      <c r="N3418" s="11">
        <f t="shared" si="359"/>
        <v>5</v>
      </c>
      <c r="O3418" s="3">
        <v>7</v>
      </c>
      <c r="P3418" s="11">
        <f t="shared" si="356"/>
        <v>0</v>
      </c>
      <c r="Q3418" s="12">
        <f t="shared" si="362"/>
        <v>127</v>
      </c>
      <c r="R3418" s="12">
        <f t="shared" si="360"/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357"/>
        <v>2508</v>
      </c>
      <c r="F3419" s="4">
        <f t="shared" si="358"/>
        <v>95</v>
      </c>
      <c r="G3419" s="4">
        <f t="shared" si="361"/>
        <v>246</v>
      </c>
      <c r="H3419" s="4">
        <f t="shared" si="364"/>
        <v>13</v>
      </c>
      <c r="I3419" s="5">
        <f t="shared" si="363"/>
        <v>5.5793991416309016E-2</v>
      </c>
      <c r="M3419" s="3">
        <v>127</v>
      </c>
      <c r="N3419" s="11">
        <f t="shared" si="359"/>
        <v>4</v>
      </c>
      <c r="O3419" s="3">
        <v>3</v>
      </c>
      <c r="P3419" s="11">
        <f t="shared" si="356"/>
        <v>0</v>
      </c>
      <c r="Q3419" s="12">
        <f t="shared" si="362"/>
        <v>116</v>
      </c>
      <c r="R3419" s="12">
        <f t="shared" si="360"/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357"/>
        <v>26000</v>
      </c>
      <c r="F3420" s="4">
        <f t="shared" si="358"/>
        <v>1602</v>
      </c>
      <c r="G3420" s="4">
        <f t="shared" si="361"/>
        <v>283</v>
      </c>
      <c r="H3420" s="4">
        <f t="shared" si="364"/>
        <v>-49</v>
      </c>
      <c r="I3420" s="5">
        <f t="shared" si="363"/>
        <v>-0.14759036144578314</v>
      </c>
      <c r="M3420" s="3">
        <v>126</v>
      </c>
      <c r="N3420" s="11">
        <f t="shared" si="359"/>
        <v>-6</v>
      </c>
      <c r="O3420" s="3">
        <v>3</v>
      </c>
      <c r="P3420" s="11">
        <f t="shared" ref="P3420:P3483" si="365">O3420-SUMIFS(O:O,B:B,B3420,A:A,A3420-1)</f>
        <v>1</v>
      </c>
      <c r="Q3420" s="12">
        <f t="shared" si="362"/>
        <v>154</v>
      </c>
      <c r="R3420" s="12">
        <f t="shared" si="360"/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357"/>
        <v>17816</v>
      </c>
      <c r="F3421" s="4">
        <f t="shared" si="358"/>
        <v>592</v>
      </c>
      <c r="G3421" s="4">
        <f t="shared" si="361"/>
        <v>49</v>
      </c>
      <c r="H3421" s="4">
        <f t="shared" si="364"/>
        <v>12</v>
      </c>
      <c r="I3421" s="5">
        <f t="shared" si="363"/>
        <v>0.32432432432432434</v>
      </c>
      <c r="M3421" s="3">
        <v>0</v>
      </c>
      <c r="N3421" s="11">
        <f t="shared" si="359"/>
        <v>0</v>
      </c>
      <c r="O3421" s="3">
        <v>0</v>
      </c>
      <c r="P3421" s="11">
        <f t="shared" si="365"/>
        <v>0</v>
      </c>
      <c r="Q3421" s="12">
        <f t="shared" si="362"/>
        <v>49</v>
      </c>
      <c r="R3421" s="12">
        <f t="shared" si="360"/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357"/>
        <v>1396</v>
      </c>
      <c r="F3422" s="4">
        <f t="shared" si="358"/>
        <v>65</v>
      </c>
      <c r="G3422" s="4">
        <f t="shared" si="361"/>
        <v>24</v>
      </c>
      <c r="H3422" s="4">
        <f t="shared" si="364"/>
        <v>0</v>
      </c>
      <c r="I3422" s="5">
        <f t="shared" si="363"/>
        <v>0</v>
      </c>
      <c r="M3422" s="3">
        <v>20</v>
      </c>
      <c r="N3422" s="11">
        <f t="shared" si="359"/>
        <v>0</v>
      </c>
      <c r="O3422" s="3">
        <v>1</v>
      </c>
      <c r="P3422" s="11">
        <f t="shared" si="365"/>
        <v>0</v>
      </c>
      <c r="Q3422" s="12">
        <f t="shared" ref="Q3422:Q3485" si="366">G3422-O3422-M3422</f>
        <v>3</v>
      </c>
      <c r="R3422" s="12">
        <f t="shared" si="360"/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357"/>
        <v>1320</v>
      </c>
      <c r="F3423" s="4">
        <f t="shared" si="358"/>
        <v>15</v>
      </c>
      <c r="G3423" s="4">
        <f t="shared" si="361"/>
        <v>167</v>
      </c>
      <c r="H3423" s="4">
        <f t="shared" si="364"/>
        <v>2</v>
      </c>
      <c r="I3423" s="5">
        <f t="shared" si="363"/>
        <v>1.2121212121212121E-2</v>
      </c>
      <c r="M3423" s="3">
        <v>26</v>
      </c>
      <c r="N3423" s="11">
        <f t="shared" si="359"/>
        <v>4</v>
      </c>
      <c r="O3423" s="3">
        <v>2</v>
      </c>
      <c r="P3423" s="11">
        <f t="shared" si="365"/>
        <v>0</v>
      </c>
      <c r="Q3423" s="12">
        <f t="shared" si="366"/>
        <v>139</v>
      </c>
      <c r="R3423" s="12">
        <f t="shared" si="360"/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357"/>
        <v>185</v>
      </c>
      <c r="F3424" s="4">
        <f t="shared" si="358"/>
        <v>6</v>
      </c>
      <c r="G3424" s="4">
        <f t="shared" si="361"/>
        <v>6</v>
      </c>
      <c r="H3424" s="4">
        <f t="shared" si="364"/>
        <v>0</v>
      </c>
      <c r="I3424" s="5">
        <f t="shared" si="363"/>
        <v>0</v>
      </c>
      <c r="M3424" s="3">
        <v>4</v>
      </c>
      <c r="N3424" s="11">
        <f t="shared" si="359"/>
        <v>0</v>
      </c>
      <c r="O3424" s="3">
        <v>1</v>
      </c>
      <c r="P3424" s="11">
        <f t="shared" si="365"/>
        <v>0</v>
      </c>
      <c r="Q3424" s="12">
        <f t="shared" si="366"/>
        <v>1</v>
      </c>
      <c r="R3424" s="12">
        <f t="shared" si="360"/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357"/>
        <v>3401</v>
      </c>
      <c r="F3425" s="4">
        <f t="shared" si="358"/>
        <v>223</v>
      </c>
      <c r="G3425" s="4">
        <f t="shared" si="361"/>
        <v>589</v>
      </c>
      <c r="H3425" s="4">
        <f t="shared" si="364"/>
        <v>1</v>
      </c>
      <c r="I3425" s="5">
        <f t="shared" si="363"/>
        <v>1.7006802721088435E-3</v>
      </c>
      <c r="M3425" s="3">
        <v>8</v>
      </c>
      <c r="N3425" s="11">
        <f t="shared" si="359"/>
        <v>0</v>
      </c>
      <c r="O3425" s="3">
        <v>0</v>
      </c>
      <c r="P3425" s="11">
        <f t="shared" si="365"/>
        <v>0</v>
      </c>
      <c r="Q3425" s="12">
        <f t="shared" si="366"/>
        <v>581</v>
      </c>
      <c r="R3425" s="12">
        <f t="shared" si="360"/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357"/>
        <v>1157</v>
      </c>
      <c r="F3426" s="4">
        <f t="shared" si="358"/>
        <v>93</v>
      </c>
      <c r="G3426" s="4">
        <f t="shared" si="361"/>
        <v>55</v>
      </c>
      <c r="H3426" s="4">
        <f t="shared" si="364"/>
        <v>1</v>
      </c>
      <c r="I3426" s="5">
        <f t="shared" si="363"/>
        <v>1.8518518518518517E-2</v>
      </c>
      <c r="M3426" s="3">
        <v>42</v>
      </c>
      <c r="N3426" s="11">
        <f t="shared" si="359"/>
        <v>0</v>
      </c>
      <c r="O3426" s="3">
        <v>3</v>
      </c>
      <c r="P3426" s="11">
        <f t="shared" si="365"/>
        <v>0</v>
      </c>
      <c r="Q3426" s="12">
        <f t="shared" si="366"/>
        <v>10</v>
      </c>
      <c r="R3426" s="12">
        <f t="shared" si="360"/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357"/>
        <v>776</v>
      </c>
      <c r="F3427" s="4">
        <f t="shared" si="358"/>
        <v>11</v>
      </c>
      <c r="G3427" s="4">
        <f t="shared" si="361"/>
        <v>46</v>
      </c>
      <c r="H3427" s="4">
        <f t="shared" si="364"/>
        <v>1</v>
      </c>
      <c r="I3427" s="5">
        <f t="shared" si="363"/>
        <v>2.2222222222222223E-2</v>
      </c>
      <c r="M3427" s="3">
        <v>37</v>
      </c>
      <c r="N3427" s="11">
        <f t="shared" si="359"/>
        <v>0</v>
      </c>
      <c r="O3427" s="3">
        <v>1</v>
      </c>
      <c r="P3427" s="11">
        <f t="shared" si="365"/>
        <v>0</v>
      </c>
      <c r="Q3427" s="12">
        <f t="shared" si="366"/>
        <v>8</v>
      </c>
      <c r="R3427" s="12">
        <f t="shared" si="360"/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357"/>
        <v>383</v>
      </c>
      <c r="F3428" s="4">
        <f t="shared" si="358"/>
        <v>27</v>
      </c>
      <c r="G3428" s="4">
        <f t="shared" si="361"/>
        <v>14</v>
      </c>
      <c r="H3428" s="4">
        <f t="shared" si="364"/>
        <v>0</v>
      </c>
      <c r="I3428" s="5">
        <f t="shared" si="363"/>
        <v>0</v>
      </c>
      <c r="M3428" s="3">
        <v>12</v>
      </c>
      <c r="N3428" s="11">
        <f t="shared" si="359"/>
        <v>0</v>
      </c>
      <c r="O3428" s="3">
        <v>1</v>
      </c>
      <c r="P3428" s="11">
        <f t="shared" si="365"/>
        <v>0</v>
      </c>
      <c r="Q3428" s="12">
        <f t="shared" si="366"/>
        <v>1</v>
      </c>
      <c r="R3428" s="12">
        <f t="shared" si="360"/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367">SUM(C3429:D3429)</f>
        <v>253</v>
      </c>
      <c r="F3429" s="4">
        <f t="shared" si="358"/>
        <v>1</v>
      </c>
      <c r="G3429" s="4">
        <f t="shared" si="361"/>
        <v>11</v>
      </c>
      <c r="H3429" s="4">
        <f t="shared" si="364"/>
        <v>0</v>
      </c>
      <c r="I3429" s="5">
        <f t="shared" si="363"/>
        <v>0</v>
      </c>
      <c r="M3429" s="3">
        <v>6</v>
      </c>
      <c r="N3429" s="11">
        <f t="shared" si="359"/>
        <v>0</v>
      </c>
      <c r="O3429" s="3">
        <v>0</v>
      </c>
      <c r="P3429" s="11">
        <f t="shared" si="365"/>
        <v>0</v>
      </c>
      <c r="Q3429" s="12">
        <f t="shared" si="366"/>
        <v>5</v>
      </c>
      <c r="R3429" s="12">
        <f t="shared" si="360"/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367"/>
        <v>426</v>
      </c>
      <c r="F3430" s="4">
        <f t="shared" ref="F3430:F3493" si="368">E3430-SUMIFS(E:E,A:A,A3430-1,B:B,B3430)</f>
        <v>14</v>
      </c>
      <c r="G3430" s="4">
        <f t="shared" si="361"/>
        <v>18</v>
      </c>
      <c r="H3430" s="4">
        <f t="shared" si="364"/>
        <v>2</v>
      </c>
      <c r="I3430" s="5">
        <f t="shared" si="363"/>
        <v>0.125</v>
      </c>
      <c r="M3430" s="3">
        <v>11</v>
      </c>
      <c r="N3430" s="11">
        <f t="shared" ref="N3430:N3493" si="369">M3430-SUMIFS(M:M,B:B,B3430,A:A,A3430-1)</f>
        <v>0</v>
      </c>
      <c r="O3430" s="3">
        <v>1</v>
      </c>
      <c r="P3430" s="11">
        <f t="shared" si="365"/>
        <v>0</v>
      </c>
      <c r="Q3430" s="12">
        <f t="shared" si="366"/>
        <v>6</v>
      </c>
      <c r="R3430" s="12">
        <f t="shared" ref="R3430:R3493" si="370"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367"/>
        <v>446</v>
      </c>
      <c r="F3431" s="4">
        <f t="shared" si="368"/>
        <v>0</v>
      </c>
      <c r="G3431" s="4">
        <f t="shared" si="361"/>
        <v>12</v>
      </c>
      <c r="H3431" s="4">
        <f t="shared" si="364"/>
        <v>0</v>
      </c>
      <c r="I3431" s="5">
        <f t="shared" si="363"/>
        <v>0</v>
      </c>
      <c r="M3431" s="3">
        <v>6</v>
      </c>
      <c r="N3431" s="11">
        <f t="shared" si="369"/>
        <v>0</v>
      </c>
      <c r="O3431" s="3">
        <v>1</v>
      </c>
      <c r="P3431" s="11">
        <f t="shared" si="365"/>
        <v>0</v>
      </c>
      <c r="Q3431" s="12">
        <f t="shared" si="366"/>
        <v>5</v>
      </c>
      <c r="R3431" s="12">
        <f t="shared" si="370"/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367"/>
        <v>802</v>
      </c>
      <c r="F3432" s="4">
        <f t="shared" si="368"/>
        <v>7</v>
      </c>
      <c r="G3432" s="4">
        <f t="shared" si="361"/>
        <v>42</v>
      </c>
      <c r="H3432" s="4">
        <f t="shared" si="364"/>
        <v>3</v>
      </c>
      <c r="I3432" s="5">
        <f t="shared" si="363"/>
        <v>7.6923076923076927E-2</v>
      </c>
      <c r="M3432" s="3">
        <v>24</v>
      </c>
      <c r="N3432" s="11">
        <f t="shared" si="369"/>
        <v>1</v>
      </c>
      <c r="O3432" s="3">
        <v>0</v>
      </c>
      <c r="P3432" s="11">
        <f t="shared" si="365"/>
        <v>0</v>
      </c>
      <c r="Q3432" s="12">
        <f t="shared" si="366"/>
        <v>18</v>
      </c>
      <c r="R3432" s="12">
        <f t="shared" si="370"/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367"/>
        <v>259</v>
      </c>
      <c r="F3433" s="4">
        <f t="shared" si="368"/>
        <v>3</v>
      </c>
      <c r="G3433" s="4">
        <f t="shared" si="361"/>
        <v>10</v>
      </c>
      <c r="H3433" s="4">
        <f t="shared" si="364"/>
        <v>0</v>
      </c>
      <c r="I3433" s="5">
        <f t="shared" si="363"/>
        <v>0</v>
      </c>
      <c r="M3433" s="3">
        <v>5</v>
      </c>
      <c r="N3433" s="11">
        <f t="shared" si="369"/>
        <v>0</v>
      </c>
      <c r="O3433" s="3">
        <v>0</v>
      </c>
      <c r="P3433" s="11">
        <f t="shared" si="365"/>
        <v>0</v>
      </c>
      <c r="Q3433" s="12">
        <f t="shared" si="366"/>
        <v>5</v>
      </c>
      <c r="R3433" s="12">
        <f t="shared" si="370"/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367"/>
        <v>224</v>
      </c>
      <c r="F3434" s="4">
        <f t="shared" si="368"/>
        <v>8</v>
      </c>
      <c r="G3434" s="4">
        <f t="shared" si="361"/>
        <v>5</v>
      </c>
      <c r="H3434" s="4">
        <f t="shared" si="364"/>
        <v>0</v>
      </c>
      <c r="I3434" s="5">
        <f t="shared" si="363"/>
        <v>0</v>
      </c>
      <c r="M3434" s="3">
        <v>5</v>
      </c>
      <c r="N3434" s="11">
        <f t="shared" si="369"/>
        <v>0</v>
      </c>
      <c r="O3434" s="3">
        <v>0</v>
      </c>
      <c r="P3434" s="11">
        <f t="shared" si="365"/>
        <v>0</v>
      </c>
      <c r="Q3434" s="12">
        <f t="shared" si="366"/>
        <v>0</v>
      </c>
      <c r="R3434" s="12">
        <f t="shared" si="370"/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367"/>
        <v>224</v>
      </c>
      <c r="F3435" s="4">
        <f t="shared" si="368"/>
        <v>1</v>
      </c>
      <c r="G3435" s="4">
        <f t="shared" si="361"/>
        <v>5</v>
      </c>
      <c r="H3435" s="4">
        <f t="shared" si="364"/>
        <v>0</v>
      </c>
      <c r="I3435" s="5">
        <f t="shared" si="363"/>
        <v>0</v>
      </c>
      <c r="M3435" s="3">
        <v>3</v>
      </c>
      <c r="N3435" s="11">
        <f t="shared" si="369"/>
        <v>0</v>
      </c>
      <c r="O3435" s="3">
        <v>0</v>
      </c>
      <c r="P3435" s="11">
        <f t="shared" si="365"/>
        <v>0</v>
      </c>
      <c r="Q3435" s="12">
        <f t="shared" si="366"/>
        <v>2</v>
      </c>
      <c r="R3435" s="12">
        <f t="shared" si="370"/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367"/>
        <v>353</v>
      </c>
      <c r="F3436" s="4">
        <f t="shared" si="368"/>
        <v>24</v>
      </c>
      <c r="G3436" s="4">
        <f t="shared" si="361"/>
        <v>16</v>
      </c>
      <c r="H3436" s="4">
        <f t="shared" si="364"/>
        <v>2</v>
      </c>
      <c r="I3436" s="5">
        <f t="shared" si="363"/>
        <v>0.14285714285714285</v>
      </c>
      <c r="M3436" s="3">
        <v>14</v>
      </c>
      <c r="N3436" s="11">
        <f t="shared" si="369"/>
        <v>1</v>
      </c>
      <c r="O3436" s="3">
        <v>0</v>
      </c>
      <c r="P3436" s="11">
        <f t="shared" si="365"/>
        <v>0</v>
      </c>
      <c r="Q3436" s="12">
        <f t="shared" si="366"/>
        <v>2</v>
      </c>
      <c r="R3436" s="12">
        <f t="shared" si="370"/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367"/>
        <v>995</v>
      </c>
      <c r="F3437" s="4">
        <f t="shared" si="368"/>
        <v>8</v>
      </c>
      <c r="G3437" s="4">
        <f t="shared" si="361"/>
        <v>33</v>
      </c>
      <c r="H3437" s="4">
        <f t="shared" si="364"/>
        <v>0</v>
      </c>
      <c r="I3437" s="5">
        <f t="shared" si="363"/>
        <v>0</v>
      </c>
      <c r="M3437" s="3">
        <v>11</v>
      </c>
      <c r="N3437" s="11">
        <f t="shared" si="369"/>
        <v>1</v>
      </c>
      <c r="O3437" s="3">
        <v>0</v>
      </c>
      <c r="P3437" s="11">
        <f t="shared" si="365"/>
        <v>0</v>
      </c>
      <c r="Q3437" s="12">
        <f t="shared" si="366"/>
        <v>22</v>
      </c>
      <c r="R3437" s="12">
        <f t="shared" si="370"/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367"/>
        <v>281</v>
      </c>
      <c r="F3438" s="4">
        <f t="shared" si="368"/>
        <v>4</v>
      </c>
      <c r="G3438" s="4">
        <f t="shared" si="361"/>
        <v>7</v>
      </c>
      <c r="H3438" s="4">
        <f t="shared" si="364"/>
        <v>1</v>
      </c>
      <c r="I3438" s="5">
        <f t="shared" si="363"/>
        <v>0.16666666666666666</v>
      </c>
      <c r="M3438" s="3">
        <v>1</v>
      </c>
      <c r="N3438" s="11">
        <f t="shared" si="369"/>
        <v>0</v>
      </c>
      <c r="O3438" s="3">
        <v>0</v>
      </c>
      <c r="P3438" s="11">
        <f t="shared" si="365"/>
        <v>0</v>
      </c>
      <c r="Q3438" s="12">
        <f t="shared" si="366"/>
        <v>6</v>
      </c>
      <c r="R3438" s="12">
        <f t="shared" si="370"/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367"/>
        <v>1530</v>
      </c>
      <c r="F3439" s="4">
        <f t="shared" si="368"/>
        <v>82</v>
      </c>
      <c r="G3439" s="4">
        <f t="shared" si="361"/>
        <v>70</v>
      </c>
      <c r="H3439" s="4">
        <f t="shared" si="364"/>
        <v>2</v>
      </c>
      <c r="I3439" s="5">
        <f t="shared" si="363"/>
        <v>2.9411764705882353E-2</v>
      </c>
      <c r="M3439" s="3">
        <v>38</v>
      </c>
      <c r="N3439" s="11">
        <f t="shared" si="369"/>
        <v>0</v>
      </c>
      <c r="O3439" s="3">
        <v>1</v>
      </c>
      <c r="P3439" s="11">
        <f t="shared" si="365"/>
        <v>1</v>
      </c>
      <c r="Q3439" s="12">
        <f t="shared" si="366"/>
        <v>31</v>
      </c>
      <c r="R3439" s="12">
        <f t="shared" si="370"/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367"/>
        <v>16027</v>
      </c>
      <c r="F3440" s="4">
        <f t="shared" si="368"/>
        <v>623</v>
      </c>
      <c r="G3440" s="4">
        <f t="shared" si="361"/>
        <v>2383</v>
      </c>
      <c r="H3440" s="4">
        <f t="shared" si="364"/>
        <v>45</v>
      </c>
      <c r="I3440" s="5">
        <f t="shared" si="363"/>
        <v>1.9247219846022241E-2</v>
      </c>
      <c r="M3440" s="3">
        <v>1145</v>
      </c>
      <c r="N3440" s="11">
        <f t="shared" si="369"/>
        <v>78</v>
      </c>
      <c r="O3440" s="3">
        <v>25</v>
      </c>
      <c r="P3440" s="11">
        <f t="shared" si="365"/>
        <v>0</v>
      </c>
      <c r="Q3440" s="12">
        <f t="shared" si="366"/>
        <v>1213</v>
      </c>
      <c r="R3440" s="12">
        <f t="shared" si="370"/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367"/>
        <v>139</v>
      </c>
      <c r="F3441" s="4">
        <f t="shared" si="368"/>
        <v>3</v>
      </c>
      <c r="G3441" s="4">
        <f t="shared" si="361"/>
        <v>4</v>
      </c>
      <c r="H3441" s="4">
        <f t="shared" si="364"/>
        <v>0</v>
      </c>
      <c r="I3441" s="5">
        <f t="shared" si="363"/>
        <v>0</v>
      </c>
      <c r="M3441" s="3">
        <v>4</v>
      </c>
      <c r="N3441" s="11">
        <f t="shared" si="369"/>
        <v>1</v>
      </c>
      <c r="O3441" s="3">
        <v>0</v>
      </c>
      <c r="P3441" s="11">
        <f t="shared" si="365"/>
        <v>0</v>
      </c>
      <c r="Q3441" s="12">
        <f t="shared" si="366"/>
        <v>0</v>
      </c>
      <c r="R3441" s="12">
        <f t="shared" si="370"/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367"/>
        <v>566</v>
      </c>
      <c r="F3442" s="4">
        <f t="shared" si="368"/>
        <v>2</v>
      </c>
      <c r="G3442" s="4">
        <f t="shared" si="361"/>
        <v>14</v>
      </c>
      <c r="H3442" s="4">
        <f t="shared" si="364"/>
        <v>0</v>
      </c>
      <c r="I3442" s="5">
        <f t="shared" si="363"/>
        <v>0</v>
      </c>
      <c r="M3442" s="3">
        <v>8</v>
      </c>
      <c r="N3442" s="11">
        <f t="shared" si="369"/>
        <v>0</v>
      </c>
      <c r="O3442" s="3">
        <v>0</v>
      </c>
      <c r="P3442" s="11">
        <f t="shared" si="365"/>
        <v>0</v>
      </c>
      <c r="Q3442" s="12">
        <f t="shared" si="366"/>
        <v>6</v>
      </c>
      <c r="R3442" s="12">
        <f t="shared" si="370"/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367"/>
        <v>985</v>
      </c>
      <c r="F3443" s="4">
        <f t="shared" si="368"/>
        <v>25</v>
      </c>
      <c r="G3443" s="4">
        <f t="shared" si="361"/>
        <v>71</v>
      </c>
      <c r="H3443" s="4">
        <f t="shared" si="364"/>
        <v>1</v>
      </c>
      <c r="I3443" s="5">
        <f t="shared" si="363"/>
        <v>1.4285714285714285E-2</v>
      </c>
      <c r="M3443" s="3">
        <v>38</v>
      </c>
      <c r="N3443" s="11">
        <f t="shared" si="369"/>
        <v>2</v>
      </c>
      <c r="O3443" s="3">
        <v>0</v>
      </c>
      <c r="P3443" s="11">
        <f t="shared" si="365"/>
        <v>0</v>
      </c>
      <c r="Q3443" s="12">
        <f t="shared" si="366"/>
        <v>33</v>
      </c>
      <c r="R3443" s="12">
        <f t="shared" si="370"/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367"/>
        <v>596</v>
      </c>
      <c r="F3444" s="4">
        <f t="shared" si="368"/>
        <v>10</v>
      </c>
      <c r="G3444" s="4">
        <f t="shared" si="361"/>
        <v>33</v>
      </c>
      <c r="H3444" s="4">
        <f t="shared" si="364"/>
        <v>1</v>
      </c>
      <c r="I3444" s="5">
        <f t="shared" si="363"/>
        <v>3.125E-2</v>
      </c>
      <c r="M3444" s="3">
        <v>15</v>
      </c>
      <c r="N3444" s="11">
        <f t="shared" si="369"/>
        <v>0</v>
      </c>
      <c r="O3444" s="3">
        <v>0</v>
      </c>
      <c r="P3444" s="11">
        <f t="shared" si="365"/>
        <v>0</v>
      </c>
      <c r="Q3444" s="12">
        <f t="shared" si="366"/>
        <v>18</v>
      </c>
      <c r="R3444" s="12">
        <f t="shared" si="370"/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367"/>
        <v>983</v>
      </c>
      <c r="F3445" s="4">
        <f t="shared" si="368"/>
        <v>53</v>
      </c>
      <c r="G3445" s="4">
        <f t="shared" si="361"/>
        <v>53</v>
      </c>
      <c r="H3445" s="4">
        <f t="shared" si="364"/>
        <v>1</v>
      </c>
      <c r="I3445" s="5">
        <f t="shared" si="363"/>
        <v>1.9230769230769232E-2</v>
      </c>
      <c r="M3445" s="3">
        <v>32</v>
      </c>
      <c r="N3445" s="11">
        <f t="shared" si="369"/>
        <v>0</v>
      </c>
      <c r="O3445" s="3">
        <v>1</v>
      </c>
      <c r="P3445" s="11">
        <f t="shared" si="365"/>
        <v>0</v>
      </c>
      <c r="Q3445" s="12">
        <f t="shared" si="366"/>
        <v>20</v>
      </c>
      <c r="R3445" s="12">
        <f t="shared" si="370"/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367"/>
        <v>213</v>
      </c>
      <c r="F3446" s="4">
        <f t="shared" si="368"/>
        <v>1</v>
      </c>
      <c r="G3446" s="4">
        <f t="shared" si="361"/>
        <v>4</v>
      </c>
      <c r="H3446" s="4">
        <f t="shared" si="364"/>
        <v>0</v>
      </c>
      <c r="I3446" s="5">
        <f t="shared" si="363"/>
        <v>0</v>
      </c>
      <c r="M3446" s="3">
        <v>1</v>
      </c>
      <c r="N3446" s="11">
        <f t="shared" si="369"/>
        <v>0</v>
      </c>
      <c r="O3446" s="3">
        <v>0</v>
      </c>
      <c r="P3446" s="11">
        <f t="shared" si="365"/>
        <v>0</v>
      </c>
      <c r="Q3446" s="12">
        <f t="shared" si="366"/>
        <v>3</v>
      </c>
      <c r="R3446" s="12">
        <f t="shared" si="370"/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367"/>
        <v>881</v>
      </c>
      <c r="F3447" s="4">
        <f t="shared" si="368"/>
        <v>9</v>
      </c>
      <c r="G3447" s="4">
        <f t="shared" si="361"/>
        <v>32</v>
      </c>
      <c r="H3447" s="4">
        <f t="shared" si="364"/>
        <v>3</v>
      </c>
      <c r="I3447" s="5">
        <f t="shared" si="363"/>
        <v>0.10344827586206896</v>
      </c>
      <c r="M3447" s="3">
        <v>25</v>
      </c>
      <c r="N3447" s="11">
        <f t="shared" si="369"/>
        <v>0</v>
      </c>
      <c r="O3447" s="3">
        <v>1</v>
      </c>
      <c r="P3447" s="11">
        <f t="shared" si="365"/>
        <v>0</v>
      </c>
      <c r="Q3447" s="12">
        <f t="shared" si="366"/>
        <v>6</v>
      </c>
      <c r="R3447" s="12">
        <f t="shared" si="370"/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367"/>
        <v>984</v>
      </c>
      <c r="F3448" s="4">
        <f t="shared" si="368"/>
        <v>123</v>
      </c>
      <c r="G3448" s="4">
        <f t="shared" si="361"/>
        <v>41</v>
      </c>
      <c r="H3448" s="4">
        <f t="shared" si="364"/>
        <v>0</v>
      </c>
      <c r="I3448" s="5">
        <f t="shared" si="363"/>
        <v>0</v>
      </c>
      <c r="M3448" s="3">
        <v>21</v>
      </c>
      <c r="N3448" s="11">
        <f t="shared" si="369"/>
        <v>0</v>
      </c>
      <c r="O3448" s="3">
        <v>1</v>
      </c>
      <c r="P3448" s="11">
        <f t="shared" si="365"/>
        <v>0</v>
      </c>
      <c r="Q3448" s="12">
        <f t="shared" si="366"/>
        <v>19</v>
      </c>
      <c r="R3448" s="12">
        <f t="shared" si="370"/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367"/>
        <v>364</v>
      </c>
      <c r="F3449" s="4">
        <f t="shared" si="368"/>
        <v>5</v>
      </c>
      <c r="G3449" s="4">
        <f t="shared" si="361"/>
        <v>5</v>
      </c>
      <c r="H3449" s="4">
        <f t="shared" si="364"/>
        <v>0</v>
      </c>
      <c r="I3449" s="5">
        <f t="shared" si="363"/>
        <v>0</v>
      </c>
      <c r="M3449" s="3">
        <v>3</v>
      </c>
      <c r="N3449" s="11">
        <f t="shared" si="369"/>
        <v>0</v>
      </c>
      <c r="O3449" s="3">
        <v>0</v>
      </c>
      <c r="P3449" s="11">
        <f t="shared" si="365"/>
        <v>0</v>
      </c>
      <c r="Q3449" s="12">
        <f t="shared" si="366"/>
        <v>2</v>
      </c>
      <c r="R3449" s="12">
        <f t="shared" si="370"/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367"/>
        <v>261</v>
      </c>
      <c r="F3450" s="4">
        <f t="shared" si="368"/>
        <v>7</v>
      </c>
      <c r="G3450" s="4">
        <f t="shared" ref="G3450:G3513" si="371">C3450</f>
        <v>5</v>
      </c>
      <c r="H3450" s="4">
        <f t="shared" si="364"/>
        <v>-1</v>
      </c>
      <c r="I3450" s="5">
        <f t="shared" si="363"/>
        <v>-0.16666666666666666</v>
      </c>
      <c r="M3450" s="3">
        <v>4</v>
      </c>
      <c r="N3450" s="11">
        <f t="shared" si="369"/>
        <v>0</v>
      </c>
      <c r="O3450" s="3">
        <v>0</v>
      </c>
      <c r="P3450" s="11">
        <f t="shared" si="365"/>
        <v>0</v>
      </c>
      <c r="Q3450" s="12">
        <f t="shared" si="366"/>
        <v>1</v>
      </c>
      <c r="R3450" s="12">
        <f t="shared" si="370"/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367"/>
        <v>764</v>
      </c>
      <c r="F3451" s="4">
        <f t="shared" si="368"/>
        <v>7</v>
      </c>
      <c r="G3451" s="4">
        <f t="shared" si="371"/>
        <v>42</v>
      </c>
      <c r="H3451" s="4">
        <f t="shared" si="364"/>
        <v>1</v>
      </c>
      <c r="I3451" s="5">
        <f t="shared" si="363"/>
        <v>2.4390243902439025E-2</v>
      </c>
      <c r="M3451" s="3">
        <v>27</v>
      </c>
      <c r="N3451" s="11">
        <f t="shared" si="369"/>
        <v>0</v>
      </c>
      <c r="O3451" s="3">
        <v>2</v>
      </c>
      <c r="P3451" s="11">
        <f t="shared" si="365"/>
        <v>0</v>
      </c>
      <c r="Q3451" s="12">
        <f t="shared" si="366"/>
        <v>13</v>
      </c>
      <c r="R3451" s="12">
        <f t="shared" si="370"/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367"/>
        <v>315</v>
      </c>
      <c r="F3452" s="4">
        <f t="shared" si="368"/>
        <v>1</v>
      </c>
      <c r="G3452" s="4">
        <f t="shared" si="371"/>
        <v>28</v>
      </c>
      <c r="H3452" s="4">
        <f t="shared" si="364"/>
        <v>0</v>
      </c>
      <c r="I3452" s="5">
        <f t="shared" si="363"/>
        <v>0</v>
      </c>
      <c r="M3452" s="3">
        <v>22</v>
      </c>
      <c r="N3452" s="11">
        <f t="shared" si="369"/>
        <v>0</v>
      </c>
      <c r="O3452" s="3">
        <v>1</v>
      </c>
      <c r="P3452" s="11">
        <f t="shared" si="365"/>
        <v>0</v>
      </c>
      <c r="Q3452" s="12">
        <f t="shared" si="366"/>
        <v>5</v>
      </c>
      <c r="R3452" s="12">
        <f t="shared" si="370"/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367"/>
        <v>563</v>
      </c>
      <c r="F3453" s="4">
        <f t="shared" si="368"/>
        <v>42</v>
      </c>
      <c r="G3453" s="4">
        <f t="shared" si="371"/>
        <v>17</v>
      </c>
      <c r="H3453" s="4">
        <f t="shared" si="364"/>
        <v>1</v>
      </c>
      <c r="I3453" s="5">
        <f t="shared" si="363"/>
        <v>6.25E-2</v>
      </c>
      <c r="M3453" s="3">
        <v>9</v>
      </c>
      <c r="N3453" s="11">
        <f t="shared" si="369"/>
        <v>4</v>
      </c>
      <c r="O3453" s="3">
        <v>2</v>
      </c>
      <c r="P3453" s="11">
        <f t="shared" si="365"/>
        <v>0</v>
      </c>
      <c r="Q3453" s="12">
        <f t="shared" si="366"/>
        <v>6</v>
      </c>
      <c r="R3453" s="12">
        <f t="shared" si="370"/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367"/>
        <v>2075</v>
      </c>
      <c r="F3454" s="4">
        <f t="shared" si="368"/>
        <v>54</v>
      </c>
      <c r="G3454" s="4">
        <f t="shared" si="371"/>
        <v>149</v>
      </c>
      <c r="H3454" s="4">
        <f t="shared" si="364"/>
        <v>3</v>
      </c>
      <c r="I3454" s="5">
        <f t="shared" si="363"/>
        <v>2.0547945205479451E-2</v>
      </c>
      <c r="M3454" s="3">
        <v>84</v>
      </c>
      <c r="N3454" s="11">
        <f t="shared" si="369"/>
        <v>1</v>
      </c>
      <c r="O3454" s="3">
        <v>13</v>
      </c>
      <c r="P3454" s="11">
        <f t="shared" si="365"/>
        <v>0</v>
      </c>
      <c r="Q3454" s="12">
        <f t="shared" si="366"/>
        <v>52</v>
      </c>
      <c r="R3454" s="12">
        <f t="shared" si="370"/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367"/>
        <v>36</v>
      </c>
      <c r="F3455" s="4">
        <f t="shared" si="368"/>
        <v>2</v>
      </c>
      <c r="G3455" s="4">
        <f t="shared" si="371"/>
        <v>0</v>
      </c>
      <c r="H3455" s="4">
        <f t="shared" si="364"/>
        <v>0</v>
      </c>
      <c r="I3455" s="5">
        <f t="shared" si="363"/>
        <v>0</v>
      </c>
      <c r="M3455" s="3">
        <v>0</v>
      </c>
      <c r="N3455" s="11">
        <f t="shared" si="369"/>
        <v>0</v>
      </c>
      <c r="O3455" s="3">
        <v>0</v>
      </c>
      <c r="P3455" s="11">
        <f t="shared" si="365"/>
        <v>0</v>
      </c>
      <c r="Q3455" s="12">
        <f t="shared" si="366"/>
        <v>0</v>
      </c>
      <c r="R3455" s="12">
        <f t="shared" si="370"/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367"/>
        <v>341</v>
      </c>
      <c r="F3456" s="4">
        <f t="shared" si="368"/>
        <v>16</v>
      </c>
      <c r="G3456" s="4">
        <f t="shared" si="371"/>
        <v>11</v>
      </c>
      <c r="H3456" s="4">
        <f t="shared" si="364"/>
        <v>0</v>
      </c>
      <c r="I3456" s="5">
        <f t="shared" si="363"/>
        <v>0</v>
      </c>
      <c r="M3456" s="3">
        <v>7</v>
      </c>
      <c r="N3456" s="11">
        <f t="shared" si="369"/>
        <v>0</v>
      </c>
      <c r="O3456" s="3">
        <v>0</v>
      </c>
      <c r="P3456" s="11">
        <f t="shared" si="365"/>
        <v>0</v>
      </c>
      <c r="Q3456" s="12">
        <f t="shared" si="366"/>
        <v>4</v>
      </c>
      <c r="R3456" s="12">
        <f t="shared" si="370"/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367"/>
        <v>805</v>
      </c>
      <c r="F3457" s="4">
        <f t="shared" si="368"/>
        <v>19</v>
      </c>
      <c r="G3457" s="4">
        <f t="shared" si="371"/>
        <v>5</v>
      </c>
      <c r="H3457" s="4">
        <f t="shared" si="364"/>
        <v>0</v>
      </c>
      <c r="I3457" s="5">
        <f t="shared" si="363"/>
        <v>0</v>
      </c>
      <c r="M3457" s="3">
        <v>3</v>
      </c>
      <c r="N3457" s="11">
        <f t="shared" si="369"/>
        <v>0</v>
      </c>
      <c r="O3457" s="3">
        <v>0</v>
      </c>
      <c r="P3457" s="11">
        <f t="shared" si="365"/>
        <v>0</v>
      </c>
      <c r="Q3457" s="12">
        <f t="shared" si="366"/>
        <v>2</v>
      </c>
      <c r="R3457" s="12">
        <f t="shared" si="370"/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367"/>
        <v>716</v>
      </c>
      <c r="F3458" s="4">
        <f t="shared" si="368"/>
        <v>11</v>
      </c>
      <c r="G3458" s="4">
        <f t="shared" si="371"/>
        <v>30</v>
      </c>
      <c r="H3458" s="4">
        <f t="shared" si="364"/>
        <v>1</v>
      </c>
      <c r="I3458" s="5">
        <f t="shared" si="363"/>
        <v>3.4482758620689655E-2</v>
      </c>
      <c r="M3458" s="3">
        <v>26</v>
      </c>
      <c r="N3458" s="11">
        <f t="shared" si="369"/>
        <v>0</v>
      </c>
      <c r="O3458" s="3">
        <v>2</v>
      </c>
      <c r="P3458" s="11">
        <f t="shared" si="365"/>
        <v>0</v>
      </c>
      <c r="Q3458" s="12">
        <f t="shared" si="366"/>
        <v>2</v>
      </c>
      <c r="R3458" s="12">
        <f t="shared" si="370"/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367"/>
        <v>320</v>
      </c>
      <c r="F3459" s="4">
        <f t="shared" si="368"/>
        <v>20</v>
      </c>
      <c r="G3459" s="4">
        <f t="shared" si="371"/>
        <v>19</v>
      </c>
      <c r="H3459" s="4">
        <f t="shared" si="364"/>
        <v>0</v>
      </c>
      <c r="I3459" s="5">
        <f t="shared" ref="I3459:I3522" si="372">IFERROR((G3459-SUMIFS(G:G,A:A,A3459-1,B:B,B3459))/SUMIFS(G:G,A:A,A3459-1,B:B,B3459),0)</f>
        <v>0</v>
      </c>
      <c r="M3459" s="3">
        <v>9</v>
      </c>
      <c r="N3459" s="11">
        <f t="shared" si="369"/>
        <v>0</v>
      </c>
      <c r="O3459" s="3">
        <v>1</v>
      </c>
      <c r="P3459" s="11">
        <f t="shared" si="365"/>
        <v>0</v>
      </c>
      <c r="Q3459" s="12">
        <f t="shared" si="366"/>
        <v>9</v>
      </c>
      <c r="R3459" s="12">
        <f t="shared" si="370"/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367"/>
        <v>368</v>
      </c>
      <c r="F3460" s="4">
        <f t="shared" si="368"/>
        <v>20</v>
      </c>
      <c r="G3460" s="4">
        <f t="shared" si="371"/>
        <v>6</v>
      </c>
      <c r="H3460" s="4">
        <f t="shared" si="364"/>
        <v>0</v>
      </c>
      <c r="I3460" s="5">
        <f t="shared" si="372"/>
        <v>0</v>
      </c>
      <c r="M3460" s="3">
        <v>3</v>
      </c>
      <c r="N3460" s="11">
        <f t="shared" si="369"/>
        <v>0</v>
      </c>
      <c r="O3460" s="3">
        <v>0</v>
      </c>
      <c r="P3460" s="11">
        <f t="shared" si="365"/>
        <v>0</v>
      </c>
      <c r="Q3460" s="12">
        <f t="shared" si="366"/>
        <v>3</v>
      </c>
      <c r="R3460" s="12">
        <f t="shared" si="370"/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367"/>
        <v>560</v>
      </c>
      <c r="F3461" s="4">
        <f t="shared" si="368"/>
        <v>67</v>
      </c>
      <c r="G3461" s="4">
        <f t="shared" si="371"/>
        <v>11</v>
      </c>
      <c r="H3461" s="4">
        <f t="shared" ref="H3461:H3524" si="373">G3461-SUMIFS(G:G,A:A,A3461-1,B:B,B3461)</f>
        <v>0</v>
      </c>
      <c r="I3461" s="5">
        <f t="shared" si="372"/>
        <v>0</v>
      </c>
      <c r="M3461" s="3">
        <v>7</v>
      </c>
      <c r="N3461" s="11">
        <f t="shared" si="369"/>
        <v>0</v>
      </c>
      <c r="O3461" s="3">
        <v>0</v>
      </c>
      <c r="P3461" s="11">
        <f t="shared" si="365"/>
        <v>0</v>
      </c>
      <c r="Q3461" s="12">
        <f t="shared" si="366"/>
        <v>4</v>
      </c>
      <c r="R3461" s="12">
        <f t="shared" si="370"/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367"/>
        <v>486</v>
      </c>
      <c r="F3462" s="4">
        <f t="shared" si="368"/>
        <v>9</v>
      </c>
      <c r="G3462" s="4">
        <f t="shared" si="371"/>
        <v>43</v>
      </c>
      <c r="H3462" s="4">
        <f t="shared" si="373"/>
        <v>1</v>
      </c>
      <c r="I3462" s="5">
        <f t="shared" si="372"/>
        <v>2.3809523809523808E-2</v>
      </c>
      <c r="M3462" s="3">
        <v>2</v>
      </c>
      <c r="N3462" s="11">
        <f t="shared" si="369"/>
        <v>0</v>
      </c>
      <c r="O3462" s="3">
        <v>0</v>
      </c>
      <c r="P3462" s="11">
        <f t="shared" si="365"/>
        <v>0</v>
      </c>
      <c r="Q3462" s="12">
        <f t="shared" si="366"/>
        <v>41</v>
      </c>
      <c r="R3462" s="12">
        <f t="shared" si="370"/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367"/>
        <v>164</v>
      </c>
      <c r="F3463" s="4">
        <f t="shared" si="368"/>
        <v>4</v>
      </c>
      <c r="G3463" s="4">
        <f t="shared" si="371"/>
        <v>4</v>
      </c>
      <c r="H3463" s="4">
        <f t="shared" si="373"/>
        <v>0</v>
      </c>
      <c r="I3463" s="5">
        <f t="shared" si="372"/>
        <v>0</v>
      </c>
      <c r="M3463" s="3">
        <v>4</v>
      </c>
      <c r="N3463" s="11">
        <f t="shared" si="369"/>
        <v>0</v>
      </c>
      <c r="O3463" s="3">
        <v>0</v>
      </c>
      <c r="P3463" s="11">
        <f t="shared" si="365"/>
        <v>0</v>
      </c>
      <c r="Q3463" s="12">
        <f t="shared" si="366"/>
        <v>0</v>
      </c>
      <c r="R3463" s="12">
        <f t="shared" si="370"/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367"/>
        <v>253</v>
      </c>
      <c r="F3464" s="4">
        <f t="shared" si="368"/>
        <v>14</v>
      </c>
      <c r="G3464" s="4">
        <f t="shared" si="371"/>
        <v>10</v>
      </c>
      <c r="H3464" s="4">
        <f t="shared" si="373"/>
        <v>0</v>
      </c>
      <c r="I3464" s="5">
        <f t="shared" si="372"/>
        <v>0</v>
      </c>
      <c r="M3464" s="3">
        <v>6</v>
      </c>
      <c r="N3464" s="11">
        <f t="shared" si="369"/>
        <v>0</v>
      </c>
      <c r="O3464" s="3">
        <v>1</v>
      </c>
      <c r="P3464" s="11">
        <f t="shared" si="365"/>
        <v>0</v>
      </c>
      <c r="Q3464" s="12">
        <f t="shared" si="366"/>
        <v>3</v>
      </c>
      <c r="R3464" s="12">
        <f t="shared" si="370"/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367"/>
        <v>328</v>
      </c>
      <c r="F3465" s="4">
        <f t="shared" si="368"/>
        <v>28</v>
      </c>
      <c r="G3465" s="4">
        <f t="shared" si="371"/>
        <v>7</v>
      </c>
      <c r="H3465" s="4">
        <f t="shared" si="373"/>
        <v>0</v>
      </c>
      <c r="I3465" s="5">
        <f t="shared" si="372"/>
        <v>0</v>
      </c>
      <c r="M3465" s="3">
        <v>6</v>
      </c>
      <c r="N3465" s="11">
        <f t="shared" si="369"/>
        <v>0</v>
      </c>
      <c r="O3465" s="3">
        <v>0</v>
      </c>
      <c r="P3465" s="11">
        <f t="shared" si="365"/>
        <v>0</v>
      </c>
      <c r="Q3465" s="12">
        <f t="shared" si="366"/>
        <v>1</v>
      </c>
      <c r="R3465" s="12">
        <f t="shared" si="370"/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367"/>
        <v>557</v>
      </c>
      <c r="F3466" s="4">
        <f t="shared" si="368"/>
        <v>31</v>
      </c>
      <c r="G3466" s="4">
        <f t="shared" si="371"/>
        <v>18</v>
      </c>
      <c r="H3466" s="4">
        <f t="shared" si="373"/>
        <v>0</v>
      </c>
      <c r="I3466" s="5">
        <f t="shared" si="372"/>
        <v>0</v>
      </c>
      <c r="M3466" s="3">
        <v>15</v>
      </c>
      <c r="N3466" s="11">
        <f t="shared" si="369"/>
        <v>2</v>
      </c>
      <c r="O3466" s="3">
        <v>0</v>
      </c>
      <c r="P3466" s="11">
        <f t="shared" si="365"/>
        <v>0</v>
      </c>
      <c r="Q3466" s="12">
        <f t="shared" si="366"/>
        <v>3</v>
      </c>
      <c r="R3466" s="12">
        <f t="shared" si="370"/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367"/>
        <v>63</v>
      </c>
      <c r="F3467" s="4">
        <f t="shared" si="368"/>
        <v>1</v>
      </c>
      <c r="G3467" s="4">
        <f t="shared" si="371"/>
        <v>3</v>
      </c>
      <c r="H3467" s="4">
        <f t="shared" si="373"/>
        <v>0</v>
      </c>
      <c r="I3467" s="5">
        <f t="shared" si="372"/>
        <v>0</v>
      </c>
      <c r="M3467" s="3">
        <v>2</v>
      </c>
      <c r="N3467" s="11">
        <f t="shared" si="369"/>
        <v>0</v>
      </c>
      <c r="O3467" s="3">
        <v>0</v>
      </c>
      <c r="P3467" s="11">
        <f t="shared" si="365"/>
        <v>0</v>
      </c>
      <c r="Q3467" s="12">
        <f t="shared" si="366"/>
        <v>1</v>
      </c>
      <c r="R3467" s="12">
        <f t="shared" si="370"/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367"/>
        <v>5906</v>
      </c>
      <c r="F3468" s="4">
        <f t="shared" si="368"/>
        <v>438</v>
      </c>
      <c r="G3468" s="4">
        <f t="shared" si="371"/>
        <v>214</v>
      </c>
      <c r="H3468" s="4">
        <f t="shared" si="373"/>
        <v>0</v>
      </c>
      <c r="I3468" s="5">
        <f t="shared" si="372"/>
        <v>0</v>
      </c>
      <c r="M3468" s="3">
        <v>196</v>
      </c>
      <c r="N3468" s="11">
        <f t="shared" si="369"/>
        <v>13</v>
      </c>
      <c r="O3468" s="3">
        <v>5</v>
      </c>
      <c r="P3468" s="11">
        <f t="shared" si="365"/>
        <v>1</v>
      </c>
      <c r="Q3468" s="12">
        <f t="shared" si="366"/>
        <v>13</v>
      </c>
      <c r="R3468" s="12">
        <f t="shared" si="370"/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367"/>
        <v>1072</v>
      </c>
      <c r="F3469" s="4">
        <f t="shared" si="368"/>
        <v>9</v>
      </c>
      <c r="G3469" s="4">
        <f t="shared" si="371"/>
        <v>50</v>
      </c>
      <c r="H3469" s="4">
        <f t="shared" si="373"/>
        <v>1</v>
      </c>
      <c r="I3469" s="5">
        <f t="shared" si="372"/>
        <v>2.0408163265306121E-2</v>
      </c>
      <c r="M3469" s="3">
        <v>0</v>
      </c>
      <c r="N3469" s="11">
        <f t="shared" si="369"/>
        <v>0</v>
      </c>
      <c r="O3469" s="3">
        <v>0</v>
      </c>
      <c r="P3469" s="11">
        <f t="shared" si="365"/>
        <v>0</v>
      </c>
      <c r="Q3469" s="12">
        <f t="shared" si="366"/>
        <v>50</v>
      </c>
      <c r="R3469" s="12">
        <f t="shared" si="370"/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367"/>
        <v>305</v>
      </c>
      <c r="F3470" s="4">
        <f t="shared" si="368"/>
        <v>14</v>
      </c>
      <c r="G3470" s="4">
        <f t="shared" si="371"/>
        <v>17</v>
      </c>
      <c r="H3470" s="4">
        <f t="shared" si="373"/>
        <v>0</v>
      </c>
      <c r="I3470" s="5">
        <f t="shared" si="372"/>
        <v>0</v>
      </c>
      <c r="M3470" s="3">
        <v>5</v>
      </c>
      <c r="N3470" s="11">
        <f t="shared" si="369"/>
        <v>2</v>
      </c>
      <c r="O3470" s="3">
        <v>0</v>
      </c>
      <c r="P3470" s="11">
        <f t="shared" si="365"/>
        <v>0</v>
      </c>
      <c r="Q3470" s="12">
        <f t="shared" si="366"/>
        <v>12</v>
      </c>
      <c r="R3470" s="12">
        <f t="shared" si="370"/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367"/>
        <v>686</v>
      </c>
      <c r="F3471" s="4">
        <f t="shared" si="368"/>
        <v>4</v>
      </c>
      <c r="G3471" s="4">
        <f t="shared" si="371"/>
        <v>17</v>
      </c>
      <c r="H3471" s="4">
        <f t="shared" si="373"/>
        <v>0</v>
      </c>
      <c r="I3471" s="5">
        <f t="shared" si="372"/>
        <v>0</v>
      </c>
      <c r="M3471" s="3">
        <v>16</v>
      </c>
      <c r="N3471" s="11">
        <f t="shared" si="369"/>
        <v>1</v>
      </c>
      <c r="O3471" s="3">
        <v>0</v>
      </c>
      <c r="P3471" s="11">
        <f t="shared" si="365"/>
        <v>0</v>
      </c>
      <c r="Q3471" s="12">
        <f t="shared" si="366"/>
        <v>1</v>
      </c>
      <c r="R3471" s="12">
        <f t="shared" si="370"/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367"/>
        <v>93</v>
      </c>
      <c r="F3472" s="4">
        <f t="shared" si="368"/>
        <v>8</v>
      </c>
      <c r="G3472" s="4">
        <f t="shared" si="371"/>
        <v>2</v>
      </c>
      <c r="H3472" s="4">
        <f t="shared" si="373"/>
        <v>0</v>
      </c>
      <c r="I3472" s="5">
        <f t="shared" si="372"/>
        <v>0</v>
      </c>
      <c r="M3472" s="3">
        <v>2</v>
      </c>
      <c r="N3472" s="11">
        <f t="shared" si="369"/>
        <v>0</v>
      </c>
      <c r="O3472" s="3">
        <v>0</v>
      </c>
      <c r="P3472" s="11">
        <f t="shared" si="365"/>
        <v>0</v>
      </c>
      <c r="Q3472" s="12">
        <f t="shared" si="366"/>
        <v>0</v>
      </c>
      <c r="R3472" s="12">
        <f t="shared" si="370"/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367"/>
        <v>443</v>
      </c>
      <c r="F3473" s="4">
        <f t="shared" si="368"/>
        <v>2</v>
      </c>
      <c r="G3473" s="4">
        <f t="shared" si="371"/>
        <v>12</v>
      </c>
      <c r="H3473" s="4">
        <f t="shared" si="373"/>
        <v>0</v>
      </c>
      <c r="I3473" s="5">
        <f t="shared" si="372"/>
        <v>0</v>
      </c>
      <c r="M3473" s="3">
        <v>8</v>
      </c>
      <c r="N3473" s="11">
        <f t="shared" si="369"/>
        <v>0</v>
      </c>
      <c r="O3473" s="3">
        <v>0</v>
      </c>
      <c r="P3473" s="11">
        <f t="shared" si="365"/>
        <v>0</v>
      </c>
      <c r="Q3473" s="12">
        <f t="shared" si="366"/>
        <v>4</v>
      </c>
      <c r="R3473" s="12">
        <f t="shared" si="370"/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367"/>
        <v>511</v>
      </c>
      <c r="F3474" s="4">
        <f t="shared" si="368"/>
        <v>23</v>
      </c>
      <c r="G3474" s="4">
        <f t="shared" si="371"/>
        <v>28</v>
      </c>
      <c r="H3474" s="4">
        <f t="shared" si="373"/>
        <v>1</v>
      </c>
      <c r="I3474" s="5">
        <f t="shared" si="372"/>
        <v>3.7037037037037035E-2</v>
      </c>
      <c r="M3474" s="3">
        <v>22</v>
      </c>
      <c r="N3474" s="11">
        <f t="shared" si="369"/>
        <v>1</v>
      </c>
      <c r="O3474" s="3">
        <v>0</v>
      </c>
      <c r="P3474" s="11">
        <f t="shared" si="365"/>
        <v>0</v>
      </c>
      <c r="Q3474" s="12">
        <f t="shared" si="366"/>
        <v>6</v>
      </c>
      <c r="R3474" s="12">
        <f t="shared" si="370"/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367"/>
        <v>704</v>
      </c>
      <c r="F3475" s="4">
        <f t="shared" si="368"/>
        <v>20</v>
      </c>
      <c r="G3475" s="4">
        <f t="shared" si="371"/>
        <v>39</v>
      </c>
      <c r="H3475" s="4">
        <f t="shared" si="373"/>
        <v>0</v>
      </c>
      <c r="I3475" s="5">
        <f t="shared" si="372"/>
        <v>0</v>
      </c>
      <c r="M3475" s="3">
        <v>18</v>
      </c>
      <c r="N3475" s="11">
        <f t="shared" si="369"/>
        <v>1</v>
      </c>
      <c r="O3475" s="3">
        <v>3</v>
      </c>
      <c r="P3475" s="11">
        <f t="shared" si="365"/>
        <v>0</v>
      </c>
      <c r="Q3475" s="12">
        <f t="shared" si="366"/>
        <v>18</v>
      </c>
      <c r="R3475" s="12">
        <f t="shared" si="370"/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367"/>
        <v>2382</v>
      </c>
      <c r="F3476" s="4">
        <f t="shared" si="368"/>
        <v>91</v>
      </c>
      <c r="G3476" s="4">
        <f t="shared" si="371"/>
        <v>128</v>
      </c>
      <c r="H3476" s="4">
        <f t="shared" si="373"/>
        <v>24</v>
      </c>
      <c r="I3476" s="5">
        <f t="shared" si="372"/>
        <v>0.23076923076923078</v>
      </c>
      <c r="M3476" s="3">
        <v>66</v>
      </c>
      <c r="N3476" s="11">
        <f t="shared" si="369"/>
        <v>3</v>
      </c>
      <c r="O3476" s="3">
        <v>1</v>
      </c>
      <c r="P3476" s="11">
        <f t="shared" si="365"/>
        <v>0</v>
      </c>
      <c r="Q3476" s="12">
        <f t="shared" si="366"/>
        <v>61</v>
      </c>
      <c r="R3476" s="12">
        <f t="shared" si="370"/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367"/>
        <v>503</v>
      </c>
      <c r="F3477" s="4">
        <f t="shared" si="368"/>
        <v>3</v>
      </c>
      <c r="G3477" s="4">
        <f t="shared" si="371"/>
        <v>28</v>
      </c>
      <c r="H3477" s="4">
        <f t="shared" si="373"/>
        <v>0</v>
      </c>
      <c r="I3477" s="5">
        <f t="shared" si="372"/>
        <v>0</v>
      </c>
      <c r="M3477" s="3">
        <v>22</v>
      </c>
      <c r="N3477" s="11">
        <f t="shared" si="369"/>
        <v>0</v>
      </c>
      <c r="O3477" s="3">
        <v>1</v>
      </c>
      <c r="P3477" s="11">
        <f t="shared" si="365"/>
        <v>0</v>
      </c>
      <c r="Q3477" s="12">
        <f t="shared" si="366"/>
        <v>5</v>
      </c>
      <c r="R3477" s="12">
        <f t="shared" si="370"/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367"/>
        <v>519</v>
      </c>
      <c r="F3478" s="4">
        <f t="shared" si="368"/>
        <v>7</v>
      </c>
      <c r="G3478" s="4">
        <f t="shared" si="371"/>
        <v>22</v>
      </c>
      <c r="H3478" s="4">
        <f t="shared" si="373"/>
        <v>0</v>
      </c>
      <c r="I3478" s="5">
        <f t="shared" si="372"/>
        <v>0</v>
      </c>
      <c r="M3478" s="3">
        <v>12</v>
      </c>
      <c r="N3478" s="11">
        <f t="shared" si="369"/>
        <v>1</v>
      </c>
      <c r="O3478" s="3">
        <v>1</v>
      </c>
      <c r="P3478" s="11">
        <f t="shared" si="365"/>
        <v>0</v>
      </c>
      <c r="Q3478" s="12">
        <f t="shared" si="366"/>
        <v>9</v>
      </c>
      <c r="R3478" s="12">
        <f t="shared" si="370"/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367"/>
        <v>1434</v>
      </c>
      <c r="F3479" s="4">
        <f t="shared" si="368"/>
        <v>159</v>
      </c>
      <c r="G3479" s="4">
        <f t="shared" si="371"/>
        <v>40</v>
      </c>
      <c r="H3479" s="4">
        <f t="shared" si="373"/>
        <v>-1</v>
      </c>
      <c r="I3479" s="5">
        <f t="shared" si="372"/>
        <v>-2.4390243902439025E-2</v>
      </c>
      <c r="M3479" s="3">
        <v>33</v>
      </c>
      <c r="N3479" s="11">
        <f t="shared" si="369"/>
        <v>0</v>
      </c>
      <c r="O3479" s="3">
        <v>0</v>
      </c>
      <c r="P3479" s="11">
        <f t="shared" si="365"/>
        <v>0</v>
      </c>
      <c r="Q3479" s="12">
        <f t="shared" si="366"/>
        <v>7</v>
      </c>
      <c r="R3479" s="12">
        <f t="shared" si="370"/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367"/>
        <v>1150</v>
      </c>
      <c r="F3480" s="4">
        <f t="shared" si="368"/>
        <v>164</v>
      </c>
      <c r="G3480" s="4">
        <f t="shared" si="371"/>
        <v>70</v>
      </c>
      <c r="H3480" s="4">
        <f t="shared" si="373"/>
        <v>5</v>
      </c>
      <c r="I3480" s="5">
        <f t="shared" si="372"/>
        <v>7.6923076923076927E-2</v>
      </c>
      <c r="M3480" s="3">
        <v>4</v>
      </c>
      <c r="N3480" s="11">
        <f t="shared" si="369"/>
        <v>0</v>
      </c>
      <c r="O3480" s="3">
        <v>0</v>
      </c>
      <c r="P3480" s="11">
        <f t="shared" si="365"/>
        <v>0</v>
      </c>
      <c r="Q3480" s="12">
        <f t="shared" si="366"/>
        <v>66</v>
      </c>
      <c r="R3480" s="12">
        <f t="shared" si="370"/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367"/>
        <v>284</v>
      </c>
      <c r="F3481" s="4">
        <f t="shared" si="368"/>
        <v>6</v>
      </c>
      <c r="G3481" s="4">
        <f t="shared" si="371"/>
        <v>11</v>
      </c>
      <c r="H3481" s="4">
        <f t="shared" si="373"/>
        <v>0</v>
      </c>
      <c r="I3481" s="5">
        <f t="shared" si="372"/>
        <v>0</v>
      </c>
      <c r="M3481" s="3">
        <v>9</v>
      </c>
      <c r="N3481" s="11">
        <f t="shared" si="369"/>
        <v>0</v>
      </c>
      <c r="O3481" s="3">
        <v>0</v>
      </c>
      <c r="P3481" s="11">
        <f t="shared" si="365"/>
        <v>0</v>
      </c>
      <c r="Q3481" s="12">
        <f t="shared" si="366"/>
        <v>2</v>
      </c>
      <c r="R3481" s="12">
        <f t="shared" si="370"/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367"/>
        <v>141</v>
      </c>
      <c r="F3482" s="4">
        <f t="shared" si="368"/>
        <v>2</v>
      </c>
      <c r="G3482" s="4">
        <f t="shared" si="371"/>
        <v>6</v>
      </c>
      <c r="H3482" s="4">
        <f t="shared" si="373"/>
        <v>0</v>
      </c>
      <c r="I3482" s="5">
        <f t="shared" si="372"/>
        <v>0</v>
      </c>
      <c r="M3482" s="3">
        <v>3</v>
      </c>
      <c r="N3482" s="11">
        <f t="shared" si="369"/>
        <v>0</v>
      </c>
      <c r="O3482" s="3">
        <v>0</v>
      </c>
      <c r="P3482" s="11">
        <f t="shared" si="365"/>
        <v>0</v>
      </c>
      <c r="Q3482" s="12">
        <f t="shared" si="366"/>
        <v>3</v>
      </c>
      <c r="R3482" s="12">
        <f t="shared" si="370"/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367"/>
        <v>386</v>
      </c>
      <c r="F3483" s="4">
        <f t="shared" si="368"/>
        <v>14</v>
      </c>
      <c r="G3483" s="4">
        <f t="shared" si="371"/>
        <v>14</v>
      </c>
      <c r="H3483" s="4">
        <f t="shared" si="373"/>
        <v>-1</v>
      </c>
      <c r="I3483" s="5">
        <f t="shared" si="372"/>
        <v>-6.6666666666666666E-2</v>
      </c>
      <c r="M3483" s="3">
        <v>10</v>
      </c>
      <c r="N3483" s="11">
        <f t="shared" si="369"/>
        <v>0</v>
      </c>
      <c r="O3483" s="3">
        <v>1</v>
      </c>
      <c r="P3483" s="11">
        <f t="shared" si="365"/>
        <v>0</v>
      </c>
      <c r="Q3483" s="12">
        <f t="shared" si="366"/>
        <v>3</v>
      </c>
      <c r="R3483" s="12">
        <f t="shared" si="370"/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367"/>
        <v>2812</v>
      </c>
      <c r="F3484" s="4">
        <f t="shared" si="368"/>
        <v>154</v>
      </c>
      <c r="G3484" s="4">
        <f t="shared" si="371"/>
        <v>139</v>
      </c>
      <c r="H3484" s="4">
        <f t="shared" si="373"/>
        <v>1</v>
      </c>
      <c r="I3484" s="5">
        <f t="shared" si="372"/>
        <v>7.246376811594203E-3</v>
      </c>
      <c r="M3484" s="3">
        <v>66</v>
      </c>
      <c r="N3484" s="11">
        <f t="shared" si="369"/>
        <v>1</v>
      </c>
      <c r="O3484" s="3">
        <v>2</v>
      </c>
      <c r="P3484" s="11">
        <f t="shared" ref="P3484:P3547" si="374">O3484-SUMIFS(O:O,B:B,B3484,A:A,A3484-1)</f>
        <v>0</v>
      </c>
      <c r="Q3484" s="12">
        <f t="shared" si="366"/>
        <v>71</v>
      </c>
      <c r="R3484" s="12">
        <f t="shared" si="370"/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367"/>
        <v>137</v>
      </c>
      <c r="F3485" s="4">
        <f t="shared" si="368"/>
        <v>0</v>
      </c>
      <c r="G3485" s="4">
        <f t="shared" si="371"/>
        <v>3</v>
      </c>
      <c r="H3485" s="4">
        <f t="shared" si="373"/>
        <v>0</v>
      </c>
      <c r="I3485" s="5">
        <f t="shared" si="372"/>
        <v>0</v>
      </c>
      <c r="M3485" s="3">
        <v>1</v>
      </c>
      <c r="N3485" s="11">
        <f t="shared" si="369"/>
        <v>1</v>
      </c>
      <c r="O3485" s="3">
        <v>0</v>
      </c>
      <c r="P3485" s="11">
        <f t="shared" si="374"/>
        <v>0</v>
      </c>
      <c r="Q3485" s="12">
        <f t="shared" si="366"/>
        <v>2</v>
      </c>
      <c r="R3485" s="12">
        <f t="shared" si="370"/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367"/>
        <v>243</v>
      </c>
      <c r="F3486" s="4">
        <f t="shared" si="368"/>
        <v>12</v>
      </c>
      <c r="G3486" s="4">
        <f t="shared" si="371"/>
        <v>6</v>
      </c>
      <c r="H3486" s="4">
        <f t="shared" si="373"/>
        <v>0</v>
      </c>
      <c r="I3486" s="5">
        <f t="shared" si="372"/>
        <v>0</v>
      </c>
      <c r="M3486" s="3">
        <v>6</v>
      </c>
      <c r="N3486" s="11">
        <f t="shared" si="369"/>
        <v>0</v>
      </c>
      <c r="O3486" s="3">
        <v>0</v>
      </c>
      <c r="P3486" s="11">
        <f t="shared" si="374"/>
        <v>0</v>
      </c>
      <c r="Q3486" s="12">
        <f t="shared" ref="Q3486:Q3518" si="375">G3486-O3486-M3486</f>
        <v>0</v>
      </c>
      <c r="R3486" s="12">
        <f t="shared" si="370"/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367"/>
        <v>355</v>
      </c>
      <c r="F3487" s="4">
        <f t="shared" si="368"/>
        <v>38</v>
      </c>
      <c r="G3487" s="4">
        <f t="shared" si="371"/>
        <v>12</v>
      </c>
      <c r="H3487" s="4">
        <f t="shared" si="373"/>
        <v>0</v>
      </c>
      <c r="I3487" s="5">
        <f t="shared" si="372"/>
        <v>0</v>
      </c>
      <c r="M3487" s="3">
        <v>4</v>
      </c>
      <c r="N3487" s="11">
        <f t="shared" si="369"/>
        <v>1</v>
      </c>
      <c r="O3487" s="3">
        <v>1</v>
      </c>
      <c r="P3487" s="11">
        <f t="shared" si="374"/>
        <v>0</v>
      </c>
      <c r="Q3487" s="12">
        <f t="shared" si="375"/>
        <v>7</v>
      </c>
      <c r="R3487" s="12">
        <f t="shared" si="370"/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367"/>
        <v>551</v>
      </c>
      <c r="F3488" s="4">
        <f t="shared" si="368"/>
        <v>8</v>
      </c>
      <c r="G3488" s="4">
        <f t="shared" si="371"/>
        <v>8</v>
      </c>
      <c r="H3488" s="4">
        <f t="shared" si="373"/>
        <v>0</v>
      </c>
      <c r="I3488" s="5">
        <f t="shared" si="372"/>
        <v>0</v>
      </c>
      <c r="M3488" s="3">
        <v>5</v>
      </c>
      <c r="N3488" s="11">
        <f t="shared" si="369"/>
        <v>0</v>
      </c>
      <c r="O3488" s="3">
        <v>0</v>
      </c>
      <c r="P3488" s="11">
        <f t="shared" si="374"/>
        <v>0</v>
      </c>
      <c r="Q3488" s="12">
        <f t="shared" si="375"/>
        <v>3</v>
      </c>
      <c r="R3488" s="12">
        <f t="shared" si="370"/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367"/>
        <v>75</v>
      </c>
      <c r="F3489" s="4">
        <f t="shared" si="368"/>
        <v>0</v>
      </c>
      <c r="G3489" s="4">
        <f t="shared" si="371"/>
        <v>8</v>
      </c>
      <c r="H3489" s="4">
        <f t="shared" si="373"/>
        <v>0</v>
      </c>
      <c r="I3489" s="5">
        <f t="shared" si="372"/>
        <v>0</v>
      </c>
      <c r="M3489" s="3">
        <v>4</v>
      </c>
      <c r="N3489" s="11">
        <f t="shared" si="369"/>
        <v>0</v>
      </c>
      <c r="O3489" s="3">
        <v>0</v>
      </c>
      <c r="P3489" s="11">
        <f t="shared" si="374"/>
        <v>0</v>
      </c>
      <c r="Q3489" s="12">
        <f t="shared" si="375"/>
        <v>4</v>
      </c>
      <c r="R3489" s="12">
        <f t="shared" si="370"/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367"/>
        <v>164</v>
      </c>
      <c r="F3490" s="4">
        <f t="shared" si="368"/>
        <v>1</v>
      </c>
      <c r="G3490" s="4">
        <f t="shared" si="371"/>
        <v>0</v>
      </c>
      <c r="H3490" s="4">
        <f t="shared" si="373"/>
        <v>0</v>
      </c>
      <c r="I3490" s="5">
        <f t="shared" si="372"/>
        <v>0</v>
      </c>
      <c r="M3490" s="3">
        <v>0</v>
      </c>
      <c r="N3490" s="11">
        <f t="shared" si="369"/>
        <v>0</v>
      </c>
      <c r="O3490" s="3">
        <v>0</v>
      </c>
      <c r="P3490" s="11">
        <f t="shared" si="374"/>
        <v>0</v>
      </c>
      <c r="Q3490" s="12">
        <f t="shared" si="375"/>
        <v>0</v>
      </c>
      <c r="R3490" s="12">
        <f t="shared" si="370"/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367"/>
        <v>141</v>
      </c>
      <c r="F3491" s="4">
        <f t="shared" si="368"/>
        <v>2</v>
      </c>
      <c r="G3491" s="4">
        <f t="shared" si="371"/>
        <v>8</v>
      </c>
      <c r="H3491" s="4">
        <f t="shared" si="373"/>
        <v>1</v>
      </c>
      <c r="I3491" s="5">
        <f t="shared" si="372"/>
        <v>0.14285714285714285</v>
      </c>
      <c r="M3491" s="3">
        <v>5</v>
      </c>
      <c r="N3491" s="11">
        <f t="shared" si="369"/>
        <v>1</v>
      </c>
      <c r="O3491" s="3">
        <v>0</v>
      </c>
      <c r="P3491" s="11">
        <f t="shared" si="374"/>
        <v>0</v>
      </c>
      <c r="Q3491" s="12">
        <f t="shared" si="375"/>
        <v>3</v>
      </c>
      <c r="R3491" s="12">
        <f t="shared" si="370"/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367"/>
        <v>1712</v>
      </c>
      <c r="F3492" s="4">
        <f t="shared" si="368"/>
        <v>7</v>
      </c>
      <c r="G3492" s="4">
        <f t="shared" si="371"/>
        <v>115</v>
      </c>
      <c r="H3492" s="4">
        <f t="shared" si="373"/>
        <v>1</v>
      </c>
      <c r="I3492" s="5">
        <f t="shared" si="372"/>
        <v>8.771929824561403E-3</v>
      </c>
      <c r="M3492" s="3">
        <v>77</v>
      </c>
      <c r="N3492" s="11">
        <f t="shared" si="369"/>
        <v>0</v>
      </c>
      <c r="O3492" s="3">
        <v>5</v>
      </c>
      <c r="P3492" s="11">
        <f t="shared" si="374"/>
        <v>0</v>
      </c>
      <c r="Q3492" s="12">
        <f t="shared" si="375"/>
        <v>33</v>
      </c>
      <c r="R3492" s="12">
        <f t="shared" si="370"/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376">SUM(C3493:D3493)</f>
        <v>410</v>
      </c>
      <c r="F3493" s="4">
        <f t="shared" si="368"/>
        <v>9</v>
      </c>
      <c r="G3493" s="4">
        <f t="shared" si="371"/>
        <v>3</v>
      </c>
      <c r="H3493" s="4">
        <f t="shared" si="373"/>
        <v>0</v>
      </c>
      <c r="I3493" s="5">
        <f t="shared" si="372"/>
        <v>0</v>
      </c>
      <c r="M3493" s="3">
        <v>3</v>
      </c>
      <c r="N3493" s="11">
        <f t="shared" si="369"/>
        <v>0</v>
      </c>
      <c r="O3493" s="3">
        <v>0</v>
      </c>
      <c r="P3493" s="11">
        <f t="shared" si="374"/>
        <v>0</v>
      </c>
      <c r="Q3493" s="12">
        <f t="shared" si="375"/>
        <v>0</v>
      </c>
      <c r="R3493" s="12">
        <f t="shared" si="370"/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376"/>
        <v>1332</v>
      </c>
      <c r="F3494" s="4">
        <f t="shared" ref="F3494:F3557" si="377">E3494-SUMIFS(E:E,A:A,A3494-1,B:B,B3494)</f>
        <v>51</v>
      </c>
      <c r="G3494" s="4">
        <f t="shared" si="371"/>
        <v>7</v>
      </c>
      <c r="H3494" s="4">
        <f t="shared" si="373"/>
        <v>0</v>
      </c>
      <c r="I3494" s="5">
        <f t="shared" si="372"/>
        <v>0</v>
      </c>
      <c r="M3494" s="3">
        <v>7</v>
      </c>
      <c r="N3494" s="11">
        <f t="shared" ref="N3494:N3557" si="378">M3494-SUMIFS(M:M,B:B,B3494,A:A,A3494-1)</f>
        <v>0</v>
      </c>
      <c r="O3494" s="3">
        <v>0</v>
      </c>
      <c r="P3494" s="11">
        <f t="shared" si="374"/>
        <v>0</v>
      </c>
      <c r="Q3494" s="12">
        <f t="shared" si="375"/>
        <v>0</v>
      </c>
      <c r="R3494" s="12">
        <f t="shared" ref="R3494:R3557" si="379"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376"/>
        <v>1490</v>
      </c>
      <c r="F3495" s="4">
        <f t="shared" si="377"/>
        <v>76</v>
      </c>
      <c r="G3495" s="4">
        <f t="shared" si="371"/>
        <v>139</v>
      </c>
      <c r="H3495" s="4">
        <f t="shared" si="373"/>
        <v>1</v>
      </c>
      <c r="I3495" s="5">
        <f t="shared" si="372"/>
        <v>7.246376811594203E-3</v>
      </c>
      <c r="M3495" s="3">
        <v>91</v>
      </c>
      <c r="N3495" s="11">
        <f t="shared" si="378"/>
        <v>2</v>
      </c>
      <c r="O3495" s="3">
        <v>0</v>
      </c>
      <c r="P3495" s="11">
        <f t="shared" si="374"/>
        <v>0</v>
      </c>
      <c r="Q3495" s="12">
        <f t="shared" si="375"/>
        <v>48</v>
      </c>
      <c r="R3495" s="12">
        <f t="shared" si="379"/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376"/>
        <v>4517</v>
      </c>
      <c r="F3496" s="4">
        <f t="shared" si="377"/>
        <v>171</v>
      </c>
      <c r="G3496" s="4">
        <f t="shared" si="371"/>
        <v>434</v>
      </c>
      <c r="H3496" s="4">
        <f t="shared" si="373"/>
        <v>11</v>
      </c>
      <c r="I3496" s="5">
        <f t="shared" si="372"/>
        <v>2.6004728132387706E-2</v>
      </c>
      <c r="M3496" s="3">
        <v>188</v>
      </c>
      <c r="N3496" s="11">
        <f t="shared" si="378"/>
        <v>5</v>
      </c>
      <c r="O3496" s="3">
        <v>10</v>
      </c>
      <c r="P3496" s="11">
        <f t="shared" si="374"/>
        <v>1</v>
      </c>
      <c r="Q3496" s="12">
        <f t="shared" si="375"/>
        <v>236</v>
      </c>
      <c r="R3496" s="12">
        <f t="shared" si="379"/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376"/>
        <v>242</v>
      </c>
      <c r="F3497" s="4">
        <f t="shared" si="377"/>
        <v>7</v>
      </c>
      <c r="G3497" s="4">
        <f t="shared" si="371"/>
        <v>11</v>
      </c>
      <c r="H3497" s="4">
        <f t="shared" si="373"/>
        <v>0</v>
      </c>
      <c r="I3497" s="5">
        <f t="shared" si="372"/>
        <v>0</v>
      </c>
      <c r="M3497" s="3">
        <v>11</v>
      </c>
      <c r="N3497" s="11">
        <f t="shared" si="378"/>
        <v>0</v>
      </c>
      <c r="O3497" s="3">
        <v>0</v>
      </c>
      <c r="P3497" s="11">
        <f t="shared" si="374"/>
        <v>0</v>
      </c>
      <c r="Q3497" s="12">
        <f t="shared" si="375"/>
        <v>0</v>
      </c>
      <c r="R3497" s="12">
        <f t="shared" si="379"/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376"/>
        <v>356</v>
      </c>
      <c r="F3498" s="4">
        <f t="shared" si="377"/>
        <v>9</v>
      </c>
      <c r="G3498" s="4">
        <f t="shared" si="371"/>
        <v>5</v>
      </c>
      <c r="H3498" s="4">
        <f t="shared" si="373"/>
        <v>0</v>
      </c>
      <c r="I3498" s="5">
        <f t="shared" si="372"/>
        <v>0</v>
      </c>
      <c r="M3498" s="3">
        <v>3</v>
      </c>
      <c r="N3498" s="11">
        <f t="shared" si="378"/>
        <v>0</v>
      </c>
      <c r="O3498" s="3">
        <v>0</v>
      </c>
      <c r="P3498" s="11">
        <f t="shared" si="374"/>
        <v>0</v>
      </c>
      <c r="Q3498" s="12">
        <f t="shared" si="375"/>
        <v>2</v>
      </c>
      <c r="R3498" s="12">
        <f t="shared" si="379"/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376"/>
        <v>1508</v>
      </c>
      <c r="F3499" s="4">
        <f t="shared" si="377"/>
        <v>153</v>
      </c>
      <c r="G3499" s="4">
        <f t="shared" si="371"/>
        <v>46</v>
      </c>
      <c r="H3499" s="4">
        <f t="shared" si="373"/>
        <v>0</v>
      </c>
      <c r="I3499" s="5">
        <f t="shared" si="372"/>
        <v>0</v>
      </c>
      <c r="M3499" s="3">
        <v>28</v>
      </c>
      <c r="N3499" s="11">
        <f t="shared" si="378"/>
        <v>1</v>
      </c>
      <c r="O3499" s="3">
        <v>1</v>
      </c>
      <c r="P3499" s="11">
        <f t="shared" si="374"/>
        <v>0</v>
      </c>
      <c r="Q3499" s="12">
        <f t="shared" si="375"/>
        <v>17</v>
      </c>
      <c r="R3499" s="12">
        <f t="shared" si="379"/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376"/>
        <v>19931</v>
      </c>
      <c r="F3500" s="4">
        <f t="shared" si="377"/>
        <v>1427</v>
      </c>
      <c r="G3500" s="4">
        <f t="shared" si="371"/>
        <v>2376</v>
      </c>
      <c r="H3500" s="4">
        <f t="shared" si="373"/>
        <v>49</v>
      </c>
      <c r="I3500" s="5">
        <f t="shared" si="372"/>
        <v>2.1057155135367427E-2</v>
      </c>
      <c r="M3500" s="3">
        <v>1171</v>
      </c>
      <c r="N3500" s="11">
        <f t="shared" si="378"/>
        <v>54</v>
      </c>
      <c r="O3500" s="3">
        <v>44</v>
      </c>
      <c r="P3500" s="11">
        <f t="shared" si="374"/>
        <v>0</v>
      </c>
      <c r="Q3500" s="12">
        <f t="shared" si="375"/>
        <v>1161</v>
      </c>
      <c r="R3500" s="12">
        <f t="shared" si="379"/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376"/>
        <v>387</v>
      </c>
      <c r="F3501" s="4">
        <f t="shared" si="377"/>
        <v>18</v>
      </c>
      <c r="G3501" s="4">
        <f t="shared" si="371"/>
        <v>20</v>
      </c>
      <c r="H3501" s="4">
        <f t="shared" si="373"/>
        <v>1</v>
      </c>
      <c r="I3501" s="5">
        <f t="shared" si="372"/>
        <v>5.2631578947368418E-2</v>
      </c>
      <c r="M3501" s="3">
        <v>8</v>
      </c>
      <c r="N3501" s="11">
        <f t="shared" si="378"/>
        <v>3</v>
      </c>
      <c r="O3501" s="3">
        <v>1</v>
      </c>
      <c r="P3501" s="11">
        <f t="shared" si="374"/>
        <v>0</v>
      </c>
      <c r="Q3501" s="12">
        <f t="shared" si="375"/>
        <v>11</v>
      </c>
      <c r="R3501" s="12">
        <f t="shared" si="379"/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376"/>
        <v>168</v>
      </c>
      <c r="F3502" s="4">
        <f t="shared" si="377"/>
        <v>8</v>
      </c>
      <c r="G3502" s="4">
        <f t="shared" si="371"/>
        <v>7</v>
      </c>
      <c r="H3502" s="4">
        <f t="shared" si="373"/>
        <v>0</v>
      </c>
      <c r="I3502" s="5">
        <f t="shared" si="372"/>
        <v>0</v>
      </c>
      <c r="M3502" s="3">
        <v>2</v>
      </c>
      <c r="N3502" s="11">
        <f t="shared" si="378"/>
        <v>0</v>
      </c>
      <c r="O3502" s="3">
        <v>0</v>
      </c>
      <c r="P3502" s="11">
        <f t="shared" si="374"/>
        <v>0</v>
      </c>
      <c r="Q3502" s="12">
        <f t="shared" si="375"/>
        <v>5</v>
      </c>
      <c r="R3502" s="12">
        <f t="shared" si="379"/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376"/>
        <v>1215</v>
      </c>
      <c r="F3503" s="4">
        <f t="shared" si="377"/>
        <v>91</v>
      </c>
      <c r="G3503" s="4">
        <f t="shared" si="371"/>
        <v>47</v>
      </c>
      <c r="H3503" s="4">
        <f t="shared" si="373"/>
        <v>0</v>
      </c>
      <c r="I3503" s="5">
        <f t="shared" si="372"/>
        <v>0</v>
      </c>
      <c r="M3503" s="3">
        <v>42</v>
      </c>
      <c r="N3503" s="11">
        <f t="shared" si="378"/>
        <v>1</v>
      </c>
      <c r="O3503" s="3">
        <v>1</v>
      </c>
      <c r="P3503" s="11">
        <f t="shared" si="374"/>
        <v>0</v>
      </c>
      <c r="Q3503" s="12">
        <f t="shared" si="375"/>
        <v>4</v>
      </c>
      <c r="R3503" s="12">
        <f t="shared" si="379"/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376"/>
        <v>3745</v>
      </c>
      <c r="F3504" s="4">
        <f t="shared" si="377"/>
        <v>120</v>
      </c>
      <c r="G3504" s="4">
        <f t="shared" si="371"/>
        <v>608</v>
      </c>
      <c r="H3504" s="4">
        <f t="shared" si="373"/>
        <v>5</v>
      </c>
      <c r="I3504" s="5">
        <f t="shared" si="372"/>
        <v>8.291873963515755E-3</v>
      </c>
      <c r="M3504" s="3">
        <v>320</v>
      </c>
      <c r="N3504" s="11">
        <f t="shared" si="378"/>
        <v>0</v>
      </c>
      <c r="O3504" s="3">
        <v>35</v>
      </c>
      <c r="P3504" s="11">
        <f t="shared" si="374"/>
        <v>1</v>
      </c>
      <c r="Q3504" s="12">
        <f t="shared" si="375"/>
        <v>253</v>
      </c>
      <c r="R3504" s="12">
        <f t="shared" si="379"/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376"/>
        <v>1314</v>
      </c>
      <c r="F3505" s="4">
        <f t="shared" si="377"/>
        <v>85</v>
      </c>
      <c r="G3505" s="4">
        <f t="shared" si="371"/>
        <v>96</v>
      </c>
      <c r="H3505" s="4">
        <f t="shared" si="373"/>
        <v>1</v>
      </c>
      <c r="I3505" s="5">
        <f t="shared" si="372"/>
        <v>1.0526315789473684E-2</v>
      </c>
      <c r="M3505" s="3">
        <v>46</v>
      </c>
      <c r="N3505" s="11">
        <f t="shared" si="378"/>
        <v>1</v>
      </c>
      <c r="O3505" s="3">
        <v>0</v>
      </c>
      <c r="P3505" s="11">
        <f t="shared" si="374"/>
        <v>0</v>
      </c>
      <c r="Q3505" s="12">
        <f t="shared" si="375"/>
        <v>50</v>
      </c>
      <c r="R3505" s="12">
        <f t="shared" si="379"/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376"/>
        <v>329</v>
      </c>
      <c r="F3506" s="4">
        <f t="shared" si="377"/>
        <v>9</v>
      </c>
      <c r="G3506" s="4">
        <f t="shared" si="371"/>
        <v>50</v>
      </c>
      <c r="H3506" s="4">
        <f t="shared" si="373"/>
        <v>2</v>
      </c>
      <c r="I3506" s="5">
        <f t="shared" si="372"/>
        <v>4.1666666666666664E-2</v>
      </c>
      <c r="M3506" s="3">
        <v>9</v>
      </c>
      <c r="N3506" s="11">
        <f t="shared" si="378"/>
        <v>0</v>
      </c>
      <c r="O3506" s="3">
        <v>1</v>
      </c>
      <c r="P3506" s="11">
        <f t="shared" si="374"/>
        <v>0</v>
      </c>
      <c r="Q3506" s="12">
        <f t="shared" si="375"/>
        <v>40</v>
      </c>
      <c r="R3506" s="12">
        <f t="shared" si="379"/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376"/>
        <v>143</v>
      </c>
      <c r="F3507" s="4">
        <f t="shared" si="377"/>
        <v>0</v>
      </c>
      <c r="G3507" s="4">
        <f t="shared" si="371"/>
        <v>1</v>
      </c>
      <c r="H3507" s="4">
        <f t="shared" si="373"/>
        <v>0</v>
      </c>
      <c r="I3507" s="5">
        <f t="shared" si="372"/>
        <v>0</v>
      </c>
      <c r="M3507" s="3">
        <v>1</v>
      </c>
      <c r="N3507" s="11">
        <f t="shared" si="378"/>
        <v>0</v>
      </c>
      <c r="O3507" s="3">
        <v>0</v>
      </c>
      <c r="P3507" s="11">
        <f t="shared" si="374"/>
        <v>0</v>
      </c>
      <c r="Q3507" s="12">
        <f t="shared" si="375"/>
        <v>0</v>
      </c>
      <c r="R3507" s="12">
        <f t="shared" si="379"/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376"/>
        <v>230</v>
      </c>
      <c r="F3508" s="4">
        <f t="shared" si="377"/>
        <v>9</v>
      </c>
      <c r="G3508" s="4">
        <f t="shared" si="371"/>
        <v>3</v>
      </c>
      <c r="H3508" s="4">
        <f t="shared" si="373"/>
        <v>0</v>
      </c>
      <c r="I3508" s="5">
        <f t="shared" si="372"/>
        <v>0</v>
      </c>
      <c r="M3508" s="3">
        <v>2</v>
      </c>
      <c r="N3508" s="11">
        <f t="shared" si="378"/>
        <v>0</v>
      </c>
      <c r="O3508" s="3">
        <v>0</v>
      </c>
      <c r="P3508" s="11">
        <f t="shared" si="374"/>
        <v>0</v>
      </c>
      <c r="Q3508" s="12">
        <f t="shared" si="375"/>
        <v>1</v>
      </c>
      <c r="R3508" s="12">
        <f t="shared" si="379"/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376"/>
        <v>184</v>
      </c>
      <c r="F3509" s="4">
        <f t="shared" si="377"/>
        <v>17</v>
      </c>
      <c r="G3509" s="4">
        <f t="shared" si="371"/>
        <v>2</v>
      </c>
      <c r="H3509" s="4">
        <f t="shared" si="373"/>
        <v>0</v>
      </c>
      <c r="I3509" s="5">
        <f t="shared" si="372"/>
        <v>0</v>
      </c>
      <c r="M3509" s="3">
        <v>0</v>
      </c>
      <c r="N3509" s="11">
        <f t="shared" si="378"/>
        <v>0</v>
      </c>
      <c r="O3509" s="3">
        <v>0</v>
      </c>
      <c r="P3509" s="11">
        <f t="shared" si="374"/>
        <v>0</v>
      </c>
      <c r="Q3509" s="12">
        <f t="shared" si="375"/>
        <v>2</v>
      </c>
      <c r="R3509" s="12">
        <f t="shared" si="379"/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376"/>
        <v>648</v>
      </c>
      <c r="F3510" s="4">
        <f t="shared" si="377"/>
        <v>78</v>
      </c>
      <c r="G3510" s="4">
        <f t="shared" si="371"/>
        <v>7</v>
      </c>
      <c r="H3510" s="4">
        <f t="shared" si="373"/>
        <v>0</v>
      </c>
      <c r="I3510" s="5">
        <f t="shared" si="372"/>
        <v>0</v>
      </c>
      <c r="M3510" s="3">
        <v>4</v>
      </c>
      <c r="N3510" s="11">
        <f t="shared" si="378"/>
        <v>1</v>
      </c>
      <c r="O3510" s="3">
        <v>0</v>
      </c>
      <c r="P3510" s="11">
        <f t="shared" si="374"/>
        <v>0</v>
      </c>
      <c r="Q3510" s="12">
        <f t="shared" si="375"/>
        <v>3</v>
      </c>
      <c r="R3510" s="12">
        <f t="shared" si="379"/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376"/>
        <v>1609</v>
      </c>
      <c r="F3511" s="4">
        <f t="shared" si="377"/>
        <v>8</v>
      </c>
      <c r="G3511" s="4">
        <f t="shared" si="371"/>
        <v>54</v>
      </c>
      <c r="H3511" s="4">
        <f t="shared" si="373"/>
        <v>0</v>
      </c>
      <c r="I3511" s="5">
        <f t="shared" si="372"/>
        <v>0</v>
      </c>
      <c r="M3511" s="3">
        <v>46</v>
      </c>
      <c r="N3511" s="11">
        <f t="shared" si="378"/>
        <v>0</v>
      </c>
      <c r="O3511" s="3">
        <v>0</v>
      </c>
      <c r="P3511" s="11">
        <f t="shared" si="374"/>
        <v>0</v>
      </c>
      <c r="Q3511" s="12">
        <f t="shared" si="375"/>
        <v>8</v>
      </c>
      <c r="R3511" s="12">
        <f t="shared" si="379"/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376"/>
        <v>247</v>
      </c>
      <c r="F3512" s="4">
        <f t="shared" si="377"/>
        <v>3</v>
      </c>
      <c r="G3512" s="4">
        <f t="shared" si="371"/>
        <v>4</v>
      </c>
      <c r="H3512" s="4">
        <f t="shared" si="373"/>
        <v>2</v>
      </c>
      <c r="I3512" s="5">
        <f t="shared" si="372"/>
        <v>1</v>
      </c>
      <c r="M3512" s="3">
        <v>2</v>
      </c>
      <c r="N3512" s="11">
        <f t="shared" si="378"/>
        <v>0</v>
      </c>
      <c r="O3512" s="3">
        <v>0</v>
      </c>
      <c r="P3512" s="11">
        <f t="shared" si="374"/>
        <v>0</v>
      </c>
      <c r="Q3512" s="12">
        <f t="shared" si="375"/>
        <v>2</v>
      </c>
      <c r="R3512" s="12">
        <f t="shared" si="379"/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376"/>
        <v>500</v>
      </c>
      <c r="F3513" s="4">
        <f t="shared" si="377"/>
        <v>57</v>
      </c>
      <c r="G3513" s="4">
        <f t="shared" si="371"/>
        <v>18</v>
      </c>
      <c r="H3513" s="4">
        <f t="shared" si="373"/>
        <v>0</v>
      </c>
      <c r="I3513" s="5">
        <f t="shared" si="372"/>
        <v>0</v>
      </c>
      <c r="M3513" s="3">
        <v>8</v>
      </c>
      <c r="N3513" s="11">
        <f t="shared" si="378"/>
        <v>0</v>
      </c>
      <c r="O3513" s="3">
        <v>0</v>
      </c>
      <c r="P3513" s="11">
        <f t="shared" si="374"/>
        <v>0</v>
      </c>
      <c r="Q3513" s="12">
        <f t="shared" si="375"/>
        <v>10</v>
      </c>
      <c r="R3513" s="12">
        <f t="shared" si="379"/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376"/>
        <v>515</v>
      </c>
      <c r="F3514" s="4">
        <f t="shared" si="377"/>
        <v>21</v>
      </c>
      <c r="G3514" s="4">
        <f t="shared" ref="G3514:G3577" si="380">C3514</f>
        <v>5</v>
      </c>
      <c r="H3514" s="4">
        <f t="shared" si="373"/>
        <v>1</v>
      </c>
      <c r="I3514" s="5">
        <f t="shared" si="372"/>
        <v>0.25</v>
      </c>
      <c r="M3514" s="3">
        <v>4</v>
      </c>
      <c r="N3514" s="11">
        <f t="shared" si="378"/>
        <v>0</v>
      </c>
      <c r="O3514" s="3">
        <v>0</v>
      </c>
      <c r="P3514" s="11">
        <f t="shared" si="374"/>
        <v>0</v>
      </c>
      <c r="Q3514" s="12">
        <f t="shared" si="375"/>
        <v>1</v>
      </c>
      <c r="R3514" s="12">
        <f t="shared" si="379"/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376"/>
        <v>4818</v>
      </c>
      <c r="F3515" s="4">
        <f t="shared" si="377"/>
        <v>181</v>
      </c>
      <c r="G3515" s="4">
        <f t="shared" si="380"/>
        <v>399</v>
      </c>
      <c r="H3515" s="4">
        <f t="shared" si="373"/>
        <v>0</v>
      </c>
      <c r="I3515" s="5">
        <f t="shared" si="372"/>
        <v>0</v>
      </c>
      <c r="M3515" s="3">
        <v>269</v>
      </c>
      <c r="N3515" s="11">
        <f t="shared" si="378"/>
        <v>4</v>
      </c>
      <c r="O3515" s="3">
        <v>8</v>
      </c>
      <c r="P3515" s="11">
        <f t="shared" si="374"/>
        <v>1</v>
      </c>
      <c r="Q3515" s="12">
        <f t="shared" si="375"/>
        <v>122</v>
      </c>
      <c r="R3515" s="12">
        <f t="shared" si="379"/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376"/>
        <v>2599</v>
      </c>
      <c r="F3516" s="4">
        <f t="shared" si="377"/>
        <v>91</v>
      </c>
      <c r="G3516" s="4">
        <f t="shared" si="380"/>
        <v>249</v>
      </c>
      <c r="H3516" s="4">
        <f t="shared" si="373"/>
        <v>3</v>
      </c>
      <c r="I3516" s="5">
        <f t="shared" si="372"/>
        <v>1.2195121951219513E-2</v>
      </c>
      <c r="M3516" s="3">
        <v>135</v>
      </c>
      <c r="N3516" s="11">
        <f t="shared" si="378"/>
        <v>8</v>
      </c>
      <c r="O3516" s="3">
        <v>3</v>
      </c>
      <c r="P3516" s="11">
        <f t="shared" si="374"/>
        <v>0</v>
      </c>
      <c r="Q3516" s="12">
        <f t="shared" si="375"/>
        <v>111</v>
      </c>
      <c r="R3516" s="12">
        <f t="shared" si="379"/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376"/>
        <v>27144</v>
      </c>
      <c r="F3517" s="4">
        <f t="shared" si="377"/>
        <v>1144</v>
      </c>
      <c r="G3517" s="4">
        <f t="shared" si="380"/>
        <v>251</v>
      </c>
      <c r="H3517" s="4">
        <f t="shared" si="373"/>
        <v>-32</v>
      </c>
      <c r="I3517" s="5">
        <f t="shared" si="372"/>
        <v>-0.11307420494699646</v>
      </c>
      <c r="M3517" s="3">
        <v>126</v>
      </c>
      <c r="N3517" s="11">
        <f t="shared" si="378"/>
        <v>0</v>
      </c>
      <c r="O3517" s="3">
        <v>2</v>
      </c>
      <c r="P3517" s="11">
        <f t="shared" si="374"/>
        <v>-1</v>
      </c>
      <c r="Q3517" s="12">
        <f t="shared" si="375"/>
        <v>123</v>
      </c>
      <c r="R3517" s="12">
        <f t="shared" si="379"/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376"/>
        <v>18514</v>
      </c>
      <c r="F3518" s="4">
        <f t="shared" si="377"/>
        <v>698</v>
      </c>
      <c r="G3518" s="4">
        <f t="shared" si="380"/>
        <v>35</v>
      </c>
      <c r="H3518" s="4">
        <f t="shared" si="373"/>
        <v>-14</v>
      </c>
      <c r="I3518" s="5">
        <f t="shared" si="372"/>
        <v>-0.2857142857142857</v>
      </c>
      <c r="M3518" s="3">
        <v>0</v>
      </c>
      <c r="N3518" s="11">
        <f t="shared" si="378"/>
        <v>0</v>
      </c>
      <c r="O3518" s="3">
        <v>0</v>
      </c>
      <c r="P3518" s="11">
        <f t="shared" si="374"/>
        <v>0</v>
      </c>
      <c r="Q3518" s="12">
        <f t="shared" si="375"/>
        <v>35</v>
      </c>
      <c r="R3518" s="12">
        <f t="shared" si="379"/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376"/>
        <v>1706</v>
      </c>
      <c r="F3519" s="4">
        <f t="shared" si="377"/>
        <v>310</v>
      </c>
      <c r="G3519" s="4">
        <f t="shared" si="380"/>
        <v>27</v>
      </c>
      <c r="H3519" s="4">
        <f t="shared" si="373"/>
        <v>3</v>
      </c>
      <c r="I3519" s="5">
        <f t="shared" si="372"/>
        <v>0.125</v>
      </c>
      <c r="M3519" s="3">
        <v>21</v>
      </c>
      <c r="N3519" s="11">
        <f t="shared" si="378"/>
        <v>1</v>
      </c>
      <c r="O3519" s="3">
        <v>1</v>
      </c>
      <c r="P3519" s="11">
        <f t="shared" si="374"/>
        <v>0</v>
      </c>
      <c r="Q3519" s="12">
        <f t="shared" ref="Q3519:Q3582" si="381">G3519-O3519-M3519</f>
        <v>5</v>
      </c>
      <c r="R3519" s="12">
        <f t="shared" si="379"/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376"/>
        <v>1329</v>
      </c>
      <c r="F3520" s="4">
        <f t="shared" si="377"/>
        <v>9</v>
      </c>
      <c r="G3520" s="4">
        <f t="shared" si="380"/>
        <v>169</v>
      </c>
      <c r="H3520" s="4">
        <f t="shared" si="373"/>
        <v>2</v>
      </c>
      <c r="I3520" s="5">
        <f t="shared" si="372"/>
        <v>1.1976047904191617E-2</v>
      </c>
      <c r="M3520" s="3">
        <v>28</v>
      </c>
      <c r="N3520" s="11">
        <f t="shared" si="378"/>
        <v>2</v>
      </c>
      <c r="O3520" s="3">
        <v>2</v>
      </c>
      <c r="P3520" s="11">
        <f t="shared" si="374"/>
        <v>0</v>
      </c>
      <c r="Q3520" s="12">
        <f t="shared" si="381"/>
        <v>139</v>
      </c>
      <c r="R3520" s="12">
        <f t="shared" si="379"/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376"/>
        <v>186</v>
      </c>
      <c r="F3521" s="4">
        <f t="shared" si="377"/>
        <v>1</v>
      </c>
      <c r="G3521" s="4">
        <f t="shared" si="380"/>
        <v>6</v>
      </c>
      <c r="H3521" s="4">
        <f t="shared" si="373"/>
        <v>0</v>
      </c>
      <c r="I3521" s="5">
        <f t="shared" si="372"/>
        <v>0</v>
      </c>
      <c r="M3521" s="3">
        <v>4</v>
      </c>
      <c r="N3521" s="11">
        <f t="shared" si="378"/>
        <v>0</v>
      </c>
      <c r="O3521" s="3">
        <v>1</v>
      </c>
      <c r="P3521" s="11">
        <f t="shared" si="374"/>
        <v>0</v>
      </c>
      <c r="Q3521" s="12">
        <f t="shared" si="381"/>
        <v>1</v>
      </c>
      <c r="R3521" s="12">
        <f t="shared" si="379"/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376"/>
        <v>3419</v>
      </c>
      <c r="F3522" s="4">
        <f t="shared" si="377"/>
        <v>18</v>
      </c>
      <c r="G3522" s="4">
        <f t="shared" si="380"/>
        <v>592</v>
      </c>
      <c r="H3522" s="4">
        <f t="shared" si="373"/>
        <v>3</v>
      </c>
      <c r="I3522" s="5">
        <f t="shared" si="372"/>
        <v>5.0933786078098476E-3</v>
      </c>
      <c r="M3522" s="3">
        <v>9</v>
      </c>
      <c r="N3522" s="11">
        <f t="shared" si="378"/>
        <v>1</v>
      </c>
      <c r="O3522" s="3">
        <v>0</v>
      </c>
      <c r="P3522" s="11">
        <f t="shared" si="374"/>
        <v>0</v>
      </c>
      <c r="Q3522" s="12">
        <f t="shared" si="381"/>
        <v>583</v>
      </c>
      <c r="R3522" s="12">
        <f t="shared" si="379"/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376"/>
        <v>1197</v>
      </c>
      <c r="F3523" s="4">
        <f t="shared" si="377"/>
        <v>40</v>
      </c>
      <c r="G3523" s="4">
        <f t="shared" si="380"/>
        <v>55</v>
      </c>
      <c r="H3523" s="4">
        <f t="shared" si="373"/>
        <v>0</v>
      </c>
      <c r="I3523" s="5">
        <f t="shared" ref="I3523:I3586" si="382">IFERROR((G3523-SUMIFS(G:G,A:A,A3523-1,B:B,B3523))/SUMIFS(G:G,A:A,A3523-1,B:B,B3523),0)</f>
        <v>0</v>
      </c>
      <c r="M3523" s="3">
        <v>43</v>
      </c>
      <c r="N3523" s="11">
        <f t="shared" si="378"/>
        <v>1</v>
      </c>
      <c r="O3523" s="3">
        <v>3</v>
      </c>
      <c r="P3523" s="11">
        <f t="shared" si="374"/>
        <v>0</v>
      </c>
      <c r="Q3523" s="12">
        <f t="shared" si="381"/>
        <v>9</v>
      </c>
      <c r="R3523" s="12">
        <f t="shared" si="379"/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376"/>
        <v>799</v>
      </c>
      <c r="F3524" s="4">
        <f t="shared" si="377"/>
        <v>23</v>
      </c>
      <c r="G3524" s="4">
        <f t="shared" si="380"/>
        <v>48</v>
      </c>
      <c r="H3524" s="4">
        <f t="shared" si="373"/>
        <v>2</v>
      </c>
      <c r="I3524" s="5">
        <f t="shared" si="382"/>
        <v>4.3478260869565216E-2</v>
      </c>
      <c r="M3524" s="3">
        <v>37</v>
      </c>
      <c r="N3524" s="11">
        <f t="shared" si="378"/>
        <v>0</v>
      </c>
      <c r="O3524" s="3">
        <v>1</v>
      </c>
      <c r="P3524" s="11">
        <f t="shared" si="374"/>
        <v>0</v>
      </c>
      <c r="Q3524" s="12">
        <f t="shared" si="381"/>
        <v>10</v>
      </c>
      <c r="R3524" s="12">
        <f t="shared" si="379"/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376"/>
        <v>400</v>
      </c>
      <c r="F3525" s="4">
        <f t="shared" si="377"/>
        <v>17</v>
      </c>
      <c r="G3525" s="4">
        <f t="shared" si="380"/>
        <v>14</v>
      </c>
      <c r="H3525" s="4">
        <f t="shared" ref="H3525:H3588" si="383">G3525-SUMIFS(G:G,A:A,A3525-1,B:B,B3525)</f>
        <v>0</v>
      </c>
      <c r="I3525" s="5">
        <f t="shared" si="382"/>
        <v>0</v>
      </c>
      <c r="M3525" s="3">
        <v>12</v>
      </c>
      <c r="N3525" s="11">
        <f t="shared" si="378"/>
        <v>0</v>
      </c>
      <c r="O3525" s="3">
        <v>1</v>
      </c>
      <c r="P3525" s="11">
        <f t="shared" si="374"/>
        <v>0</v>
      </c>
      <c r="Q3525" s="12">
        <f t="shared" si="381"/>
        <v>1</v>
      </c>
      <c r="R3525" s="12">
        <f t="shared" si="379"/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376"/>
        <v>254</v>
      </c>
      <c r="F3526" s="4">
        <f t="shared" si="377"/>
        <v>1</v>
      </c>
      <c r="G3526" s="4">
        <f t="shared" si="380"/>
        <v>11</v>
      </c>
      <c r="H3526" s="4">
        <f t="shared" si="383"/>
        <v>0</v>
      </c>
      <c r="I3526" s="5">
        <f t="shared" si="382"/>
        <v>0</v>
      </c>
      <c r="M3526" s="3">
        <v>6</v>
      </c>
      <c r="N3526" s="11">
        <f t="shared" si="378"/>
        <v>0</v>
      </c>
      <c r="O3526" s="3">
        <v>0</v>
      </c>
      <c r="P3526" s="11">
        <f t="shared" si="374"/>
        <v>0</v>
      </c>
      <c r="Q3526" s="12">
        <f t="shared" si="381"/>
        <v>5</v>
      </c>
      <c r="R3526" s="12">
        <f t="shared" si="379"/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376"/>
        <v>447</v>
      </c>
      <c r="F3527" s="4">
        <f t="shared" si="377"/>
        <v>21</v>
      </c>
      <c r="G3527" s="4">
        <f t="shared" si="380"/>
        <v>18</v>
      </c>
      <c r="H3527" s="4">
        <f t="shared" si="383"/>
        <v>0</v>
      </c>
      <c r="I3527" s="5">
        <f t="shared" si="382"/>
        <v>0</v>
      </c>
      <c r="M3527" s="3">
        <v>12</v>
      </c>
      <c r="N3527" s="11">
        <f t="shared" si="378"/>
        <v>1</v>
      </c>
      <c r="O3527" s="3">
        <v>1</v>
      </c>
      <c r="P3527" s="11">
        <f t="shared" si="374"/>
        <v>0</v>
      </c>
      <c r="Q3527" s="12">
        <f t="shared" si="381"/>
        <v>5</v>
      </c>
      <c r="R3527" s="12">
        <f t="shared" si="379"/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376"/>
        <v>449</v>
      </c>
      <c r="F3528" s="4">
        <f t="shared" si="377"/>
        <v>3</v>
      </c>
      <c r="G3528" s="4">
        <f t="shared" si="380"/>
        <v>12</v>
      </c>
      <c r="H3528" s="4">
        <f t="shared" si="383"/>
        <v>0</v>
      </c>
      <c r="I3528" s="5">
        <f t="shared" si="382"/>
        <v>0</v>
      </c>
      <c r="M3528" s="3">
        <v>6</v>
      </c>
      <c r="N3528" s="11">
        <f t="shared" si="378"/>
        <v>0</v>
      </c>
      <c r="O3528" s="3">
        <v>1</v>
      </c>
      <c r="P3528" s="11">
        <f t="shared" si="374"/>
        <v>0</v>
      </c>
      <c r="Q3528" s="12">
        <f t="shared" si="381"/>
        <v>5</v>
      </c>
      <c r="R3528" s="12">
        <f t="shared" si="379"/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376"/>
        <v>822</v>
      </c>
      <c r="F3529" s="4">
        <f t="shared" si="377"/>
        <v>20</v>
      </c>
      <c r="G3529" s="4">
        <f t="shared" si="380"/>
        <v>42</v>
      </c>
      <c r="H3529" s="4">
        <f t="shared" si="383"/>
        <v>0</v>
      </c>
      <c r="I3529" s="5">
        <f t="shared" si="382"/>
        <v>0</v>
      </c>
      <c r="M3529" s="3">
        <v>24</v>
      </c>
      <c r="N3529" s="11">
        <f t="shared" si="378"/>
        <v>0</v>
      </c>
      <c r="O3529" s="3">
        <v>0</v>
      </c>
      <c r="P3529" s="11">
        <f t="shared" si="374"/>
        <v>0</v>
      </c>
      <c r="Q3529" s="12">
        <f t="shared" si="381"/>
        <v>18</v>
      </c>
      <c r="R3529" s="12">
        <f t="shared" si="379"/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376"/>
        <v>264</v>
      </c>
      <c r="F3530" s="4">
        <f t="shared" si="377"/>
        <v>5</v>
      </c>
      <c r="G3530" s="4">
        <f t="shared" si="380"/>
        <v>10</v>
      </c>
      <c r="H3530" s="4">
        <f t="shared" si="383"/>
        <v>0</v>
      </c>
      <c r="I3530" s="5">
        <f t="shared" si="382"/>
        <v>0</v>
      </c>
      <c r="M3530" s="3">
        <v>5</v>
      </c>
      <c r="N3530" s="11">
        <f t="shared" si="378"/>
        <v>0</v>
      </c>
      <c r="O3530" s="3">
        <v>0</v>
      </c>
      <c r="P3530" s="11">
        <f t="shared" si="374"/>
        <v>0</v>
      </c>
      <c r="Q3530" s="12">
        <f t="shared" si="381"/>
        <v>5</v>
      </c>
      <c r="R3530" s="12">
        <f t="shared" si="379"/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376"/>
        <v>245</v>
      </c>
      <c r="F3531" s="4">
        <f t="shared" si="377"/>
        <v>21</v>
      </c>
      <c r="G3531" s="4">
        <f t="shared" si="380"/>
        <v>5</v>
      </c>
      <c r="H3531" s="4">
        <f t="shared" si="383"/>
        <v>0</v>
      </c>
      <c r="I3531" s="5">
        <f t="shared" si="382"/>
        <v>0</v>
      </c>
      <c r="M3531" s="3">
        <v>5</v>
      </c>
      <c r="N3531" s="11">
        <f t="shared" si="378"/>
        <v>0</v>
      </c>
      <c r="O3531" s="3">
        <v>0</v>
      </c>
      <c r="P3531" s="11">
        <f t="shared" si="374"/>
        <v>0</v>
      </c>
      <c r="Q3531" s="12">
        <f t="shared" si="381"/>
        <v>0</v>
      </c>
      <c r="R3531" s="12">
        <f t="shared" si="379"/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376"/>
        <v>226</v>
      </c>
      <c r="F3532" s="4">
        <f t="shared" si="377"/>
        <v>2</v>
      </c>
      <c r="G3532" s="4">
        <f t="shared" si="380"/>
        <v>5</v>
      </c>
      <c r="H3532" s="4">
        <f t="shared" si="383"/>
        <v>0</v>
      </c>
      <c r="I3532" s="5">
        <f t="shared" si="382"/>
        <v>0</v>
      </c>
      <c r="M3532" s="3">
        <v>5</v>
      </c>
      <c r="N3532" s="11">
        <f t="shared" si="378"/>
        <v>2</v>
      </c>
      <c r="O3532" s="3">
        <v>0</v>
      </c>
      <c r="P3532" s="11">
        <f t="shared" si="374"/>
        <v>0</v>
      </c>
      <c r="Q3532" s="12">
        <f t="shared" si="381"/>
        <v>0</v>
      </c>
      <c r="R3532" s="12">
        <f t="shared" si="379"/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376"/>
        <v>404</v>
      </c>
      <c r="F3533" s="4">
        <f t="shared" si="377"/>
        <v>51</v>
      </c>
      <c r="G3533" s="4">
        <f t="shared" si="380"/>
        <v>16</v>
      </c>
      <c r="H3533" s="4">
        <f t="shared" si="383"/>
        <v>0</v>
      </c>
      <c r="I3533" s="5">
        <f t="shared" si="382"/>
        <v>0</v>
      </c>
      <c r="M3533" s="3">
        <v>14</v>
      </c>
      <c r="N3533" s="11">
        <f t="shared" si="378"/>
        <v>0</v>
      </c>
      <c r="O3533" s="3">
        <v>0</v>
      </c>
      <c r="P3533" s="11">
        <f t="shared" si="374"/>
        <v>0</v>
      </c>
      <c r="Q3533" s="12">
        <f t="shared" si="381"/>
        <v>2</v>
      </c>
      <c r="R3533" s="12">
        <f t="shared" si="379"/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376"/>
        <v>1014</v>
      </c>
      <c r="F3534" s="4">
        <f t="shared" si="377"/>
        <v>19</v>
      </c>
      <c r="G3534" s="4">
        <f t="shared" si="380"/>
        <v>35</v>
      </c>
      <c r="H3534" s="4">
        <f t="shared" si="383"/>
        <v>2</v>
      </c>
      <c r="I3534" s="5">
        <f t="shared" si="382"/>
        <v>6.0606060606060608E-2</v>
      </c>
      <c r="M3534" s="3">
        <v>14</v>
      </c>
      <c r="N3534" s="11">
        <f t="shared" si="378"/>
        <v>3</v>
      </c>
      <c r="O3534" s="3">
        <v>0</v>
      </c>
      <c r="P3534" s="11">
        <f t="shared" si="374"/>
        <v>0</v>
      </c>
      <c r="Q3534" s="12">
        <f t="shared" si="381"/>
        <v>21</v>
      </c>
      <c r="R3534" s="12">
        <f t="shared" si="379"/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376"/>
        <v>286</v>
      </c>
      <c r="F3535" s="4">
        <f t="shared" si="377"/>
        <v>5</v>
      </c>
      <c r="G3535" s="4">
        <f t="shared" si="380"/>
        <v>7</v>
      </c>
      <c r="H3535" s="4">
        <f t="shared" si="383"/>
        <v>0</v>
      </c>
      <c r="I3535" s="5">
        <f t="shared" si="382"/>
        <v>0</v>
      </c>
      <c r="M3535" s="3">
        <v>1</v>
      </c>
      <c r="N3535" s="11">
        <f t="shared" si="378"/>
        <v>0</v>
      </c>
      <c r="O3535" s="3">
        <v>0</v>
      </c>
      <c r="P3535" s="11">
        <f t="shared" si="374"/>
        <v>0</v>
      </c>
      <c r="Q3535" s="12">
        <f t="shared" si="381"/>
        <v>6</v>
      </c>
      <c r="R3535" s="12">
        <f t="shared" si="379"/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376"/>
        <v>1579</v>
      </c>
      <c r="F3536" s="4">
        <f t="shared" si="377"/>
        <v>49</v>
      </c>
      <c r="G3536" s="4">
        <f t="shared" si="380"/>
        <v>74</v>
      </c>
      <c r="H3536" s="4">
        <f t="shared" si="383"/>
        <v>4</v>
      </c>
      <c r="I3536" s="5">
        <f t="shared" si="382"/>
        <v>5.7142857142857141E-2</v>
      </c>
      <c r="M3536" s="3">
        <v>43</v>
      </c>
      <c r="N3536" s="11">
        <f t="shared" si="378"/>
        <v>5</v>
      </c>
      <c r="O3536" s="3">
        <v>1</v>
      </c>
      <c r="P3536" s="11">
        <f t="shared" si="374"/>
        <v>0</v>
      </c>
      <c r="Q3536" s="12">
        <f t="shared" si="381"/>
        <v>30</v>
      </c>
      <c r="R3536" s="12">
        <f t="shared" si="379"/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376"/>
        <v>16464</v>
      </c>
      <c r="F3537" s="4">
        <f t="shared" si="377"/>
        <v>437</v>
      </c>
      <c r="G3537" s="4">
        <f t="shared" si="380"/>
        <v>2454</v>
      </c>
      <c r="H3537" s="4">
        <f t="shared" si="383"/>
        <v>71</v>
      </c>
      <c r="I3537" s="5">
        <f t="shared" si="382"/>
        <v>2.9794376835921108E-2</v>
      </c>
      <c r="M3537" s="3">
        <v>1218</v>
      </c>
      <c r="N3537" s="11">
        <f t="shared" si="378"/>
        <v>73</v>
      </c>
      <c r="O3537" s="3">
        <v>25</v>
      </c>
      <c r="P3537" s="11">
        <f t="shared" si="374"/>
        <v>0</v>
      </c>
      <c r="Q3537" s="12">
        <f t="shared" si="381"/>
        <v>1211</v>
      </c>
      <c r="R3537" s="12">
        <f t="shared" si="379"/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376"/>
        <v>148</v>
      </c>
      <c r="F3538" s="4">
        <f t="shared" si="377"/>
        <v>9</v>
      </c>
      <c r="G3538" s="4">
        <f t="shared" si="380"/>
        <v>4</v>
      </c>
      <c r="H3538" s="4">
        <f t="shared" si="383"/>
        <v>0</v>
      </c>
      <c r="I3538" s="5">
        <f t="shared" si="382"/>
        <v>0</v>
      </c>
      <c r="M3538" s="3">
        <v>4</v>
      </c>
      <c r="N3538" s="11">
        <f t="shared" si="378"/>
        <v>0</v>
      </c>
      <c r="O3538" s="3">
        <v>0</v>
      </c>
      <c r="P3538" s="11">
        <f t="shared" si="374"/>
        <v>0</v>
      </c>
      <c r="Q3538" s="12">
        <f t="shared" si="381"/>
        <v>0</v>
      </c>
      <c r="R3538" s="12">
        <f t="shared" si="379"/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376"/>
        <v>569</v>
      </c>
      <c r="F3539" s="4">
        <f t="shared" si="377"/>
        <v>3</v>
      </c>
      <c r="G3539" s="4">
        <f t="shared" si="380"/>
        <v>14</v>
      </c>
      <c r="H3539" s="4">
        <f t="shared" si="383"/>
        <v>0</v>
      </c>
      <c r="I3539" s="5">
        <f t="shared" si="382"/>
        <v>0</v>
      </c>
      <c r="M3539" s="3">
        <v>9</v>
      </c>
      <c r="N3539" s="11">
        <f t="shared" si="378"/>
        <v>1</v>
      </c>
      <c r="O3539" s="3">
        <v>0</v>
      </c>
      <c r="P3539" s="11">
        <f t="shared" si="374"/>
        <v>0</v>
      </c>
      <c r="Q3539" s="12">
        <f t="shared" si="381"/>
        <v>5</v>
      </c>
      <c r="R3539" s="12">
        <f t="shared" si="379"/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376"/>
        <v>1008</v>
      </c>
      <c r="F3540" s="4">
        <f t="shared" si="377"/>
        <v>23</v>
      </c>
      <c r="G3540" s="4">
        <f t="shared" si="380"/>
        <v>72</v>
      </c>
      <c r="H3540" s="4">
        <f t="shared" si="383"/>
        <v>1</v>
      </c>
      <c r="I3540" s="5">
        <f t="shared" si="382"/>
        <v>1.4084507042253521E-2</v>
      </c>
      <c r="M3540" s="3">
        <v>39</v>
      </c>
      <c r="N3540" s="11">
        <f t="shared" si="378"/>
        <v>1</v>
      </c>
      <c r="O3540" s="3">
        <v>0</v>
      </c>
      <c r="P3540" s="11">
        <f t="shared" si="374"/>
        <v>0</v>
      </c>
      <c r="Q3540" s="12">
        <f t="shared" si="381"/>
        <v>33</v>
      </c>
      <c r="R3540" s="12">
        <f t="shared" si="379"/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376"/>
        <v>605</v>
      </c>
      <c r="F3541" s="4">
        <f t="shared" si="377"/>
        <v>9</v>
      </c>
      <c r="G3541" s="4">
        <f t="shared" si="380"/>
        <v>34</v>
      </c>
      <c r="H3541" s="4">
        <f t="shared" si="383"/>
        <v>1</v>
      </c>
      <c r="I3541" s="5">
        <f t="shared" si="382"/>
        <v>3.0303030303030304E-2</v>
      </c>
      <c r="M3541" s="3">
        <v>17</v>
      </c>
      <c r="N3541" s="11">
        <f t="shared" si="378"/>
        <v>2</v>
      </c>
      <c r="O3541" s="3">
        <v>0</v>
      </c>
      <c r="P3541" s="11">
        <f t="shared" si="374"/>
        <v>0</v>
      </c>
      <c r="Q3541" s="12">
        <f t="shared" si="381"/>
        <v>17</v>
      </c>
      <c r="R3541" s="12">
        <f t="shared" si="379"/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376"/>
        <v>1004</v>
      </c>
      <c r="F3542" s="4">
        <f t="shared" si="377"/>
        <v>21</v>
      </c>
      <c r="G3542" s="4">
        <f t="shared" si="380"/>
        <v>53</v>
      </c>
      <c r="H3542" s="4">
        <f t="shared" si="383"/>
        <v>0</v>
      </c>
      <c r="I3542" s="5">
        <f t="shared" si="382"/>
        <v>0</v>
      </c>
      <c r="M3542" s="3">
        <v>38</v>
      </c>
      <c r="N3542" s="11">
        <f t="shared" si="378"/>
        <v>6</v>
      </c>
      <c r="O3542" s="3">
        <v>1</v>
      </c>
      <c r="P3542" s="11">
        <f t="shared" si="374"/>
        <v>0</v>
      </c>
      <c r="Q3542" s="12">
        <f t="shared" si="381"/>
        <v>14</v>
      </c>
      <c r="R3542" s="12">
        <f t="shared" si="379"/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376"/>
        <v>216</v>
      </c>
      <c r="F3543" s="4">
        <f t="shared" si="377"/>
        <v>3</v>
      </c>
      <c r="G3543" s="4">
        <f t="shared" si="380"/>
        <v>4</v>
      </c>
      <c r="H3543" s="4">
        <f t="shared" si="383"/>
        <v>0</v>
      </c>
      <c r="I3543" s="5">
        <f t="shared" si="382"/>
        <v>0</v>
      </c>
      <c r="M3543" s="3">
        <v>1</v>
      </c>
      <c r="N3543" s="11">
        <f t="shared" si="378"/>
        <v>0</v>
      </c>
      <c r="O3543" s="3">
        <v>0</v>
      </c>
      <c r="P3543" s="11">
        <f t="shared" si="374"/>
        <v>0</v>
      </c>
      <c r="Q3543" s="12">
        <f t="shared" si="381"/>
        <v>3</v>
      </c>
      <c r="R3543" s="12">
        <f t="shared" si="379"/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376"/>
        <v>947</v>
      </c>
      <c r="F3544" s="4">
        <f t="shared" si="377"/>
        <v>66</v>
      </c>
      <c r="G3544" s="4">
        <f t="shared" si="380"/>
        <v>34</v>
      </c>
      <c r="H3544" s="4">
        <f t="shared" si="383"/>
        <v>2</v>
      </c>
      <c r="I3544" s="5">
        <f t="shared" si="382"/>
        <v>6.25E-2</v>
      </c>
      <c r="M3544" s="3">
        <v>25</v>
      </c>
      <c r="N3544" s="11">
        <f t="shared" si="378"/>
        <v>0</v>
      </c>
      <c r="O3544" s="3">
        <v>1</v>
      </c>
      <c r="P3544" s="11">
        <f t="shared" si="374"/>
        <v>0</v>
      </c>
      <c r="Q3544" s="12">
        <f t="shared" si="381"/>
        <v>8</v>
      </c>
      <c r="R3544" s="12">
        <f t="shared" si="379"/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376"/>
        <v>1076</v>
      </c>
      <c r="F3545" s="4">
        <f t="shared" si="377"/>
        <v>92</v>
      </c>
      <c r="G3545" s="4">
        <f t="shared" si="380"/>
        <v>44</v>
      </c>
      <c r="H3545" s="4">
        <f t="shared" si="383"/>
        <v>3</v>
      </c>
      <c r="I3545" s="5">
        <f t="shared" si="382"/>
        <v>7.3170731707317069E-2</v>
      </c>
      <c r="M3545" s="3">
        <v>21</v>
      </c>
      <c r="N3545" s="11">
        <f t="shared" si="378"/>
        <v>0</v>
      </c>
      <c r="O3545" s="3">
        <v>1</v>
      </c>
      <c r="P3545" s="11">
        <f t="shared" si="374"/>
        <v>0</v>
      </c>
      <c r="Q3545" s="12">
        <f t="shared" si="381"/>
        <v>22</v>
      </c>
      <c r="R3545" s="12">
        <f t="shared" si="379"/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376"/>
        <v>376</v>
      </c>
      <c r="F3546" s="4">
        <f t="shared" si="377"/>
        <v>12</v>
      </c>
      <c r="G3546" s="4">
        <f t="shared" si="380"/>
        <v>7</v>
      </c>
      <c r="H3546" s="4">
        <f t="shared" si="383"/>
        <v>2</v>
      </c>
      <c r="I3546" s="5">
        <f t="shared" si="382"/>
        <v>0.4</v>
      </c>
      <c r="M3546" s="3">
        <v>3</v>
      </c>
      <c r="N3546" s="11">
        <f t="shared" si="378"/>
        <v>0</v>
      </c>
      <c r="O3546" s="3">
        <v>0</v>
      </c>
      <c r="P3546" s="11">
        <f t="shared" si="374"/>
        <v>0</v>
      </c>
      <c r="Q3546" s="12">
        <f t="shared" si="381"/>
        <v>4</v>
      </c>
      <c r="R3546" s="12">
        <f t="shared" si="379"/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376"/>
        <v>276</v>
      </c>
      <c r="F3547" s="4">
        <f t="shared" si="377"/>
        <v>15</v>
      </c>
      <c r="G3547" s="4">
        <f t="shared" si="380"/>
        <v>5</v>
      </c>
      <c r="H3547" s="4">
        <f t="shared" si="383"/>
        <v>0</v>
      </c>
      <c r="I3547" s="5">
        <f t="shared" si="382"/>
        <v>0</v>
      </c>
      <c r="M3547" s="3">
        <v>4</v>
      </c>
      <c r="N3547" s="11">
        <f t="shared" si="378"/>
        <v>0</v>
      </c>
      <c r="O3547" s="3">
        <v>0</v>
      </c>
      <c r="P3547" s="11">
        <f t="shared" si="374"/>
        <v>0</v>
      </c>
      <c r="Q3547" s="12">
        <f t="shared" si="381"/>
        <v>1</v>
      </c>
      <c r="R3547" s="12">
        <f t="shared" si="379"/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376"/>
        <v>780</v>
      </c>
      <c r="F3548" s="4">
        <f t="shared" si="377"/>
        <v>16</v>
      </c>
      <c r="G3548" s="4">
        <f t="shared" si="380"/>
        <v>43</v>
      </c>
      <c r="H3548" s="4">
        <f t="shared" si="383"/>
        <v>1</v>
      </c>
      <c r="I3548" s="5">
        <f t="shared" si="382"/>
        <v>2.3809523809523808E-2</v>
      </c>
      <c r="M3548" s="3">
        <v>28</v>
      </c>
      <c r="N3548" s="11">
        <f t="shared" si="378"/>
        <v>1</v>
      </c>
      <c r="O3548" s="3">
        <v>2</v>
      </c>
      <c r="P3548" s="11">
        <f t="shared" ref="P3548:P3611" si="384">O3548-SUMIFS(O:O,B:B,B3548,A:A,A3548-1)</f>
        <v>0</v>
      </c>
      <c r="Q3548" s="12">
        <f t="shared" si="381"/>
        <v>13</v>
      </c>
      <c r="R3548" s="12">
        <f t="shared" si="379"/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376"/>
        <v>317</v>
      </c>
      <c r="F3549" s="4">
        <f t="shared" si="377"/>
        <v>2</v>
      </c>
      <c r="G3549" s="4">
        <f t="shared" si="380"/>
        <v>28</v>
      </c>
      <c r="H3549" s="4">
        <f t="shared" si="383"/>
        <v>0</v>
      </c>
      <c r="I3549" s="5">
        <f t="shared" si="382"/>
        <v>0</v>
      </c>
      <c r="M3549" s="3">
        <v>22</v>
      </c>
      <c r="N3549" s="11">
        <f t="shared" si="378"/>
        <v>0</v>
      </c>
      <c r="O3549" s="3">
        <v>1</v>
      </c>
      <c r="P3549" s="11">
        <f t="shared" si="384"/>
        <v>0</v>
      </c>
      <c r="Q3549" s="12">
        <f t="shared" si="381"/>
        <v>5</v>
      </c>
      <c r="R3549" s="12">
        <f t="shared" si="379"/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376"/>
        <v>833</v>
      </c>
      <c r="F3550" s="4">
        <f t="shared" si="377"/>
        <v>270</v>
      </c>
      <c r="G3550" s="4">
        <f t="shared" si="380"/>
        <v>17</v>
      </c>
      <c r="H3550" s="4">
        <f t="shared" si="383"/>
        <v>0</v>
      </c>
      <c r="I3550" s="5">
        <f t="shared" si="382"/>
        <v>0</v>
      </c>
      <c r="M3550" s="3">
        <v>10</v>
      </c>
      <c r="N3550" s="11">
        <f t="shared" si="378"/>
        <v>1</v>
      </c>
      <c r="O3550" s="3">
        <v>2</v>
      </c>
      <c r="P3550" s="11">
        <f t="shared" si="384"/>
        <v>0</v>
      </c>
      <c r="Q3550" s="12">
        <f t="shared" si="381"/>
        <v>5</v>
      </c>
      <c r="R3550" s="12">
        <f t="shared" si="379"/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376"/>
        <v>2132</v>
      </c>
      <c r="F3551" s="4">
        <f t="shared" si="377"/>
        <v>57</v>
      </c>
      <c r="G3551" s="4">
        <f t="shared" si="380"/>
        <v>152</v>
      </c>
      <c r="H3551" s="4">
        <f t="shared" si="383"/>
        <v>3</v>
      </c>
      <c r="I3551" s="5">
        <f t="shared" si="382"/>
        <v>2.0134228187919462E-2</v>
      </c>
      <c r="M3551" s="3">
        <v>88</v>
      </c>
      <c r="N3551" s="11">
        <f t="shared" si="378"/>
        <v>4</v>
      </c>
      <c r="O3551" s="3">
        <v>13</v>
      </c>
      <c r="P3551" s="11">
        <f t="shared" si="384"/>
        <v>0</v>
      </c>
      <c r="Q3551" s="12">
        <f t="shared" si="381"/>
        <v>51</v>
      </c>
      <c r="R3551" s="12">
        <f t="shared" si="379"/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376"/>
        <v>40</v>
      </c>
      <c r="F3552" s="4">
        <f t="shared" si="377"/>
        <v>4</v>
      </c>
      <c r="G3552" s="4">
        <f t="shared" si="380"/>
        <v>0</v>
      </c>
      <c r="H3552" s="4">
        <f t="shared" si="383"/>
        <v>0</v>
      </c>
      <c r="I3552" s="5">
        <f t="shared" si="382"/>
        <v>0</v>
      </c>
      <c r="M3552" s="3">
        <v>0</v>
      </c>
      <c r="N3552" s="11">
        <f t="shared" si="378"/>
        <v>0</v>
      </c>
      <c r="O3552" s="3">
        <v>0</v>
      </c>
      <c r="P3552" s="11">
        <f t="shared" si="384"/>
        <v>0</v>
      </c>
      <c r="Q3552" s="12">
        <f t="shared" si="381"/>
        <v>0</v>
      </c>
      <c r="R3552" s="12">
        <f t="shared" si="379"/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376"/>
        <v>347</v>
      </c>
      <c r="F3553" s="4">
        <f t="shared" si="377"/>
        <v>6</v>
      </c>
      <c r="G3553" s="4">
        <f t="shared" si="380"/>
        <v>11</v>
      </c>
      <c r="H3553" s="4">
        <f t="shared" si="383"/>
        <v>0</v>
      </c>
      <c r="I3553" s="5">
        <f t="shared" si="382"/>
        <v>0</v>
      </c>
      <c r="M3553" s="3">
        <v>7</v>
      </c>
      <c r="N3553" s="11">
        <f t="shared" si="378"/>
        <v>0</v>
      </c>
      <c r="O3553" s="3">
        <v>0</v>
      </c>
      <c r="P3553" s="11">
        <f t="shared" si="384"/>
        <v>0</v>
      </c>
      <c r="Q3553" s="12">
        <f t="shared" si="381"/>
        <v>4</v>
      </c>
      <c r="R3553" s="12">
        <f t="shared" si="379"/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376"/>
        <v>808</v>
      </c>
      <c r="F3554" s="4">
        <f t="shared" si="377"/>
        <v>3</v>
      </c>
      <c r="G3554" s="4">
        <f t="shared" si="380"/>
        <v>5</v>
      </c>
      <c r="H3554" s="4">
        <f t="shared" si="383"/>
        <v>0</v>
      </c>
      <c r="I3554" s="5">
        <f t="shared" si="382"/>
        <v>0</v>
      </c>
      <c r="M3554" s="3">
        <v>3</v>
      </c>
      <c r="N3554" s="11">
        <f t="shared" si="378"/>
        <v>0</v>
      </c>
      <c r="O3554" s="3">
        <v>0</v>
      </c>
      <c r="P3554" s="11">
        <f t="shared" si="384"/>
        <v>0</v>
      </c>
      <c r="Q3554" s="12">
        <f t="shared" si="381"/>
        <v>2</v>
      </c>
      <c r="R3554" s="12">
        <f t="shared" si="379"/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376"/>
        <v>745</v>
      </c>
      <c r="F3555" s="4">
        <f t="shared" si="377"/>
        <v>29</v>
      </c>
      <c r="G3555" s="4">
        <f t="shared" si="380"/>
        <v>30</v>
      </c>
      <c r="H3555" s="4">
        <f t="shared" si="383"/>
        <v>0</v>
      </c>
      <c r="I3555" s="5">
        <f t="shared" si="382"/>
        <v>0</v>
      </c>
      <c r="M3555" s="3">
        <v>26</v>
      </c>
      <c r="N3555" s="11">
        <f t="shared" si="378"/>
        <v>0</v>
      </c>
      <c r="O3555" s="3">
        <v>2</v>
      </c>
      <c r="P3555" s="11">
        <f t="shared" si="384"/>
        <v>0</v>
      </c>
      <c r="Q3555" s="12">
        <f t="shared" si="381"/>
        <v>2</v>
      </c>
      <c r="R3555" s="12">
        <f t="shared" si="379"/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376"/>
        <v>320</v>
      </c>
      <c r="F3556" s="4">
        <f t="shared" si="377"/>
        <v>0</v>
      </c>
      <c r="G3556" s="4">
        <f t="shared" si="380"/>
        <v>19</v>
      </c>
      <c r="H3556" s="4">
        <f t="shared" si="383"/>
        <v>0</v>
      </c>
      <c r="I3556" s="5">
        <f t="shared" si="382"/>
        <v>0</v>
      </c>
      <c r="M3556" s="3">
        <v>11</v>
      </c>
      <c r="N3556" s="11">
        <f t="shared" si="378"/>
        <v>2</v>
      </c>
      <c r="O3556" s="3">
        <v>1</v>
      </c>
      <c r="P3556" s="11">
        <f t="shared" si="384"/>
        <v>0</v>
      </c>
      <c r="Q3556" s="12">
        <f t="shared" si="381"/>
        <v>7</v>
      </c>
      <c r="R3556" s="12">
        <f t="shared" si="379"/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385">SUM(C3557:D3557)</f>
        <v>512</v>
      </c>
      <c r="F3557" s="4">
        <f t="shared" si="377"/>
        <v>144</v>
      </c>
      <c r="G3557" s="4">
        <f t="shared" si="380"/>
        <v>6</v>
      </c>
      <c r="H3557" s="4">
        <f t="shared" si="383"/>
        <v>0</v>
      </c>
      <c r="I3557" s="5">
        <f t="shared" si="382"/>
        <v>0</v>
      </c>
      <c r="M3557" s="3">
        <v>3</v>
      </c>
      <c r="N3557" s="11">
        <f t="shared" si="378"/>
        <v>0</v>
      </c>
      <c r="O3557" s="3">
        <v>0</v>
      </c>
      <c r="P3557" s="11">
        <f t="shared" si="384"/>
        <v>0</v>
      </c>
      <c r="Q3557" s="12">
        <f t="shared" si="381"/>
        <v>3</v>
      </c>
      <c r="R3557" s="12">
        <f t="shared" si="379"/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385"/>
        <v>563</v>
      </c>
      <c r="F3558" s="4">
        <f t="shared" ref="F3558:F3621" si="386">E3558-SUMIFS(E:E,A:A,A3558-1,B:B,B3558)</f>
        <v>3</v>
      </c>
      <c r="G3558" s="4">
        <f t="shared" si="380"/>
        <v>11</v>
      </c>
      <c r="H3558" s="4">
        <f t="shared" si="383"/>
        <v>0</v>
      </c>
      <c r="I3558" s="5">
        <f t="shared" si="382"/>
        <v>0</v>
      </c>
      <c r="M3558" s="3">
        <v>7</v>
      </c>
      <c r="N3558" s="11">
        <f t="shared" ref="N3558:N3621" si="387">M3558-SUMIFS(M:M,B:B,B3558,A:A,A3558-1)</f>
        <v>0</v>
      </c>
      <c r="O3558" s="3">
        <v>0</v>
      </c>
      <c r="P3558" s="11">
        <f t="shared" si="384"/>
        <v>0</v>
      </c>
      <c r="Q3558" s="12">
        <f t="shared" si="381"/>
        <v>4</v>
      </c>
      <c r="R3558" s="12">
        <f t="shared" ref="R3558:R3621" si="388"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385"/>
        <v>496</v>
      </c>
      <c r="F3559" s="4">
        <f t="shared" si="386"/>
        <v>10</v>
      </c>
      <c r="G3559" s="4">
        <f t="shared" si="380"/>
        <v>43</v>
      </c>
      <c r="H3559" s="4">
        <f t="shared" si="383"/>
        <v>0</v>
      </c>
      <c r="I3559" s="5">
        <f t="shared" si="382"/>
        <v>0</v>
      </c>
      <c r="M3559" s="3">
        <v>2</v>
      </c>
      <c r="N3559" s="11">
        <f t="shared" si="387"/>
        <v>0</v>
      </c>
      <c r="O3559" s="3">
        <v>0</v>
      </c>
      <c r="P3559" s="11">
        <f t="shared" si="384"/>
        <v>0</v>
      </c>
      <c r="Q3559" s="12">
        <f t="shared" si="381"/>
        <v>41</v>
      </c>
      <c r="R3559" s="12">
        <f t="shared" si="388"/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385"/>
        <v>169</v>
      </c>
      <c r="F3560" s="4">
        <f t="shared" si="386"/>
        <v>5</v>
      </c>
      <c r="G3560" s="4">
        <f t="shared" si="380"/>
        <v>5</v>
      </c>
      <c r="H3560" s="4">
        <f t="shared" si="383"/>
        <v>1</v>
      </c>
      <c r="I3560" s="5">
        <f t="shared" si="382"/>
        <v>0.25</v>
      </c>
      <c r="M3560" s="3">
        <v>4</v>
      </c>
      <c r="N3560" s="11">
        <f t="shared" si="387"/>
        <v>0</v>
      </c>
      <c r="O3560" s="3">
        <v>0</v>
      </c>
      <c r="P3560" s="11">
        <f t="shared" si="384"/>
        <v>0</v>
      </c>
      <c r="Q3560" s="12">
        <f t="shared" si="381"/>
        <v>1</v>
      </c>
      <c r="R3560" s="12">
        <f t="shared" si="388"/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385"/>
        <v>259</v>
      </c>
      <c r="F3561" s="4">
        <f t="shared" si="386"/>
        <v>6</v>
      </c>
      <c r="G3561" s="4">
        <f t="shared" si="380"/>
        <v>10</v>
      </c>
      <c r="H3561" s="4">
        <f t="shared" si="383"/>
        <v>0</v>
      </c>
      <c r="I3561" s="5">
        <f t="shared" si="382"/>
        <v>0</v>
      </c>
      <c r="M3561" s="3">
        <v>6</v>
      </c>
      <c r="N3561" s="11">
        <f t="shared" si="387"/>
        <v>0</v>
      </c>
      <c r="O3561" s="3">
        <v>1</v>
      </c>
      <c r="P3561" s="11">
        <f t="shared" si="384"/>
        <v>0</v>
      </c>
      <c r="Q3561" s="12">
        <f t="shared" si="381"/>
        <v>3</v>
      </c>
      <c r="R3561" s="12">
        <f t="shared" si="388"/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385"/>
        <v>338</v>
      </c>
      <c r="F3562" s="4">
        <f t="shared" si="386"/>
        <v>10</v>
      </c>
      <c r="G3562" s="4">
        <f t="shared" si="380"/>
        <v>7</v>
      </c>
      <c r="H3562" s="4">
        <f t="shared" si="383"/>
        <v>0</v>
      </c>
      <c r="I3562" s="5">
        <f t="shared" si="382"/>
        <v>0</v>
      </c>
      <c r="M3562" s="3">
        <v>6</v>
      </c>
      <c r="N3562" s="11">
        <f t="shared" si="387"/>
        <v>0</v>
      </c>
      <c r="O3562" s="3">
        <v>0</v>
      </c>
      <c r="P3562" s="11">
        <f t="shared" si="384"/>
        <v>0</v>
      </c>
      <c r="Q3562" s="12">
        <f t="shared" si="381"/>
        <v>1</v>
      </c>
      <c r="R3562" s="12">
        <f t="shared" si="388"/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385"/>
        <v>810</v>
      </c>
      <c r="F3563" s="4">
        <f t="shared" si="386"/>
        <v>253</v>
      </c>
      <c r="G3563" s="4">
        <f t="shared" si="380"/>
        <v>18</v>
      </c>
      <c r="H3563" s="4">
        <f t="shared" si="383"/>
        <v>0</v>
      </c>
      <c r="I3563" s="5">
        <f t="shared" si="382"/>
        <v>0</v>
      </c>
      <c r="M3563" s="3">
        <v>15</v>
      </c>
      <c r="N3563" s="11">
        <f t="shared" si="387"/>
        <v>0</v>
      </c>
      <c r="O3563" s="3">
        <v>0</v>
      </c>
      <c r="P3563" s="11">
        <f t="shared" si="384"/>
        <v>0</v>
      </c>
      <c r="Q3563" s="12">
        <f t="shared" si="381"/>
        <v>3</v>
      </c>
      <c r="R3563" s="12">
        <f t="shared" si="388"/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385"/>
        <v>75</v>
      </c>
      <c r="F3564" s="4">
        <f t="shared" si="386"/>
        <v>12</v>
      </c>
      <c r="G3564" s="4">
        <f t="shared" si="380"/>
        <v>3</v>
      </c>
      <c r="H3564" s="4">
        <f t="shared" si="383"/>
        <v>0</v>
      </c>
      <c r="I3564" s="5">
        <f t="shared" si="382"/>
        <v>0</v>
      </c>
      <c r="M3564" s="3">
        <v>2</v>
      </c>
      <c r="N3564" s="11">
        <f t="shared" si="387"/>
        <v>0</v>
      </c>
      <c r="O3564" s="3">
        <v>0</v>
      </c>
      <c r="P3564" s="11">
        <f t="shared" si="384"/>
        <v>0</v>
      </c>
      <c r="Q3564" s="12">
        <f t="shared" si="381"/>
        <v>1</v>
      </c>
      <c r="R3564" s="12">
        <f t="shared" si="388"/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385"/>
        <v>6609</v>
      </c>
      <c r="F3565" s="4">
        <f t="shared" si="386"/>
        <v>703</v>
      </c>
      <c r="G3565" s="4">
        <f t="shared" si="380"/>
        <v>221</v>
      </c>
      <c r="H3565" s="4">
        <f t="shared" si="383"/>
        <v>7</v>
      </c>
      <c r="I3565" s="5">
        <f t="shared" si="382"/>
        <v>3.2710280373831772E-2</v>
      </c>
      <c r="M3565" s="3">
        <v>197</v>
      </c>
      <c r="N3565" s="11">
        <f t="shared" si="387"/>
        <v>1</v>
      </c>
      <c r="O3565" s="3">
        <v>5</v>
      </c>
      <c r="P3565" s="11">
        <f t="shared" si="384"/>
        <v>0</v>
      </c>
      <c r="Q3565" s="12">
        <f t="shared" si="381"/>
        <v>19</v>
      </c>
      <c r="R3565" s="12">
        <f t="shared" si="388"/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385"/>
        <v>1095</v>
      </c>
      <c r="F3566" s="4">
        <f t="shared" si="386"/>
        <v>23</v>
      </c>
      <c r="G3566" s="4">
        <f t="shared" si="380"/>
        <v>53</v>
      </c>
      <c r="H3566" s="4">
        <f t="shared" si="383"/>
        <v>3</v>
      </c>
      <c r="I3566" s="5">
        <f t="shared" si="382"/>
        <v>0.06</v>
      </c>
      <c r="M3566" s="3">
        <v>0</v>
      </c>
      <c r="N3566" s="11">
        <f t="shared" si="387"/>
        <v>0</v>
      </c>
      <c r="O3566" s="3">
        <v>0</v>
      </c>
      <c r="P3566" s="11">
        <f t="shared" si="384"/>
        <v>0</v>
      </c>
      <c r="Q3566" s="12">
        <f t="shared" si="381"/>
        <v>53</v>
      </c>
      <c r="R3566" s="12">
        <f t="shared" si="388"/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385"/>
        <v>331</v>
      </c>
      <c r="F3567" s="4">
        <f t="shared" si="386"/>
        <v>26</v>
      </c>
      <c r="G3567" s="4">
        <f t="shared" si="380"/>
        <v>19</v>
      </c>
      <c r="H3567" s="4">
        <f t="shared" si="383"/>
        <v>2</v>
      </c>
      <c r="I3567" s="5">
        <f t="shared" si="382"/>
        <v>0.11764705882352941</v>
      </c>
      <c r="M3567" s="3">
        <v>5</v>
      </c>
      <c r="N3567" s="11">
        <f t="shared" si="387"/>
        <v>0</v>
      </c>
      <c r="O3567" s="3">
        <v>0</v>
      </c>
      <c r="P3567" s="11">
        <f t="shared" si="384"/>
        <v>0</v>
      </c>
      <c r="Q3567" s="12">
        <f t="shared" si="381"/>
        <v>14</v>
      </c>
      <c r="R3567" s="12">
        <f t="shared" si="388"/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385"/>
        <v>763</v>
      </c>
      <c r="F3568" s="4">
        <f t="shared" si="386"/>
        <v>77</v>
      </c>
      <c r="G3568" s="4">
        <f t="shared" si="380"/>
        <v>17</v>
      </c>
      <c r="H3568" s="4">
        <f t="shared" si="383"/>
        <v>0</v>
      </c>
      <c r="I3568" s="5">
        <f t="shared" si="382"/>
        <v>0</v>
      </c>
      <c r="M3568" s="3">
        <v>16</v>
      </c>
      <c r="N3568" s="11">
        <f t="shared" si="387"/>
        <v>0</v>
      </c>
      <c r="O3568" s="3">
        <v>0</v>
      </c>
      <c r="P3568" s="11">
        <f t="shared" si="384"/>
        <v>0</v>
      </c>
      <c r="Q3568" s="12">
        <f t="shared" si="381"/>
        <v>1</v>
      </c>
      <c r="R3568" s="12">
        <f t="shared" si="388"/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385"/>
        <v>94</v>
      </c>
      <c r="F3569" s="4">
        <f t="shared" si="386"/>
        <v>1</v>
      </c>
      <c r="G3569" s="4">
        <f t="shared" si="380"/>
        <v>2</v>
      </c>
      <c r="H3569" s="4">
        <f t="shared" si="383"/>
        <v>0</v>
      </c>
      <c r="I3569" s="5">
        <f t="shared" si="382"/>
        <v>0</v>
      </c>
      <c r="M3569" s="3">
        <v>2</v>
      </c>
      <c r="N3569" s="11">
        <f t="shared" si="387"/>
        <v>0</v>
      </c>
      <c r="O3569" s="3">
        <v>0</v>
      </c>
      <c r="P3569" s="11">
        <f t="shared" si="384"/>
        <v>0</v>
      </c>
      <c r="Q3569" s="12">
        <f t="shared" si="381"/>
        <v>0</v>
      </c>
      <c r="R3569" s="12">
        <f t="shared" si="388"/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385"/>
        <v>448</v>
      </c>
      <c r="F3570" s="4">
        <f t="shared" si="386"/>
        <v>5</v>
      </c>
      <c r="G3570" s="4">
        <f t="shared" si="380"/>
        <v>13</v>
      </c>
      <c r="H3570" s="4">
        <f t="shared" si="383"/>
        <v>1</v>
      </c>
      <c r="I3570" s="5">
        <f t="shared" si="382"/>
        <v>8.3333333333333329E-2</v>
      </c>
      <c r="M3570" s="3">
        <v>8</v>
      </c>
      <c r="N3570" s="11">
        <f t="shared" si="387"/>
        <v>0</v>
      </c>
      <c r="O3570" s="3">
        <v>0</v>
      </c>
      <c r="P3570" s="11">
        <f t="shared" si="384"/>
        <v>0</v>
      </c>
      <c r="Q3570" s="12">
        <f t="shared" si="381"/>
        <v>5</v>
      </c>
      <c r="R3570" s="12">
        <f t="shared" si="388"/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385"/>
        <v>562</v>
      </c>
      <c r="F3571" s="4">
        <f t="shared" si="386"/>
        <v>51</v>
      </c>
      <c r="G3571" s="4">
        <f t="shared" si="380"/>
        <v>32</v>
      </c>
      <c r="H3571" s="4">
        <f t="shared" si="383"/>
        <v>4</v>
      </c>
      <c r="I3571" s="5">
        <f t="shared" si="382"/>
        <v>0.14285714285714285</v>
      </c>
      <c r="M3571" s="3">
        <v>22</v>
      </c>
      <c r="N3571" s="11">
        <f t="shared" si="387"/>
        <v>0</v>
      </c>
      <c r="O3571" s="3">
        <v>0</v>
      </c>
      <c r="P3571" s="11">
        <f t="shared" si="384"/>
        <v>0</v>
      </c>
      <c r="Q3571" s="12">
        <f t="shared" si="381"/>
        <v>10</v>
      </c>
      <c r="R3571" s="12">
        <f t="shared" si="388"/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385"/>
        <v>707</v>
      </c>
      <c r="F3572" s="4">
        <f t="shared" si="386"/>
        <v>3</v>
      </c>
      <c r="G3572" s="4">
        <f t="shared" si="380"/>
        <v>39</v>
      </c>
      <c r="H3572" s="4">
        <f t="shared" si="383"/>
        <v>0</v>
      </c>
      <c r="I3572" s="5">
        <f t="shared" si="382"/>
        <v>0</v>
      </c>
      <c r="M3572" s="3">
        <v>19</v>
      </c>
      <c r="N3572" s="11">
        <f t="shared" si="387"/>
        <v>1</v>
      </c>
      <c r="O3572" s="3">
        <v>3</v>
      </c>
      <c r="P3572" s="11">
        <f t="shared" si="384"/>
        <v>0</v>
      </c>
      <c r="Q3572" s="12">
        <f t="shared" si="381"/>
        <v>17</v>
      </c>
      <c r="R3572" s="12">
        <f t="shared" si="388"/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385"/>
        <v>2482</v>
      </c>
      <c r="F3573" s="4">
        <f t="shared" si="386"/>
        <v>100</v>
      </c>
      <c r="G3573" s="4">
        <f t="shared" si="380"/>
        <v>131</v>
      </c>
      <c r="H3573" s="4">
        <f t="shared" si="383"/>
        <v>3</v>
      </c>
      <c r="I3573" s="5">
        <f t="shared" si="382"/>
        <v>2.34375E-2</v>
      </c>
      <c r="M3573" s="3">
        <v>70</v>
      </c>
      <c r="N3573" s="11">
        <f t="shared" si="387"/>
        <v>4</v>
      </c>
      <c r="O3573" s="3">
        <v>1</v>
      </c>
      <c r="P3573" s="11">
        <f t="shared" si="384"/>
        <v>0</v>
      </c>
      <c r="Q3573" s="12">
        <f t="shared" si="381"/>
        <v>60</v>
      </c>
      <c r="R3573" s="12">
        <f t="shared" si="388"/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385"/>
        <v>504</v>
      </c>
      <c r="F3574" s="4">
        <f t="shared" si="386"/>
        <v>1</v>
      </c>
      <c r="G3574" s="4">
        <f t="shared" si="380"/>
        <v>28</v>
      </c>
      <c r="H3574" s="4">
        <f t="shared" si="383"/>
        <v>0</v>
      </c>
      <c r="I3574" s="5">
        <f t="shared" si="382"/>
        <v>0</v>
      </c>
      <c r="M3574" s="3">
        <v>22</v>
      </c>
      <c r="N3574" s="11">
        <f t="shared" si="387"/>
        <v>0</v>
      </c>
      <c r="O3574" s="3">
        <v>1</v>
      </c>
      <c r="P3574" s="11">
        <f t="shared" si="384"/>
        <v>0</v>
      </c>
      <c r="Q3574" s="12">
        <f t="shared" si="381"/>
        <v>5</v>
      </c>
      <c r="R3574" s="12">
        <f t="shared" si="388"/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385"/>
        <v>523</v>
      </c>
      <c r="F3575" s="4">
        <f t="shared" si="386"/>
        <v>4</v>
      </c>
      <c r="G3575" s="4">
        <f t="shared" si="380"/>
        <v>22</v>
      </c>
      <c r="H3575" s="4">
        <f t="shared" si="383"/>
        <v>0</v>
      </c>
      <c r="I3575" s="5">
        <f t="shared" si="382"/>
        <v>0</v>
      </c>
      <c r="M3575" s="3">
        <v>12</v>
      </c>
      <c r="N3575" s="11">
        <f t="shared" si="387"/>
        <v>0</v>
      </c>
      <c r="O3575" s="3">
        <v>1</v>
      </c>
      <c r="P3575" s="11">
        <f t="shared" si="384"/>
        <v>0</v>
      </c>
      <c r="Q3575" s="12">
        <f t="shared" si="381"/>
        <v>9</v>
      </c>
      <c r="R3575" s="12">
        <f t="shared" si="388"/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385"/>
        <v>1463</v>
      </c>
      <c r="F3576" s="4">
        <f t="shared" si="386"/>
        <v>29</v>
      </c>
      <c r="G3576" s="4">
        <f t="shared" si="380"/>
        <v>42</v>
      </c>
      <c r="H3576" s="4">
        <f t="shared" si="383"/>
        <v>2</v>
      </c>
      <c r="I3576" s="5">
        <f t="shared" si="382"/>
        <v>0.05</v>
      </c>
      <c r="M3576" s="3">
        <v>33</v>
      </c>
      <c r="N3576" s="11">
        <f t="shared" si="387"/>
        <v>0</v>
      </c>
      <c r="O3576" s="3">
        <v>0</v>
      </c>
      <c r="P3576" s="11">
        <f t="shared" si="384"/>
        <v>0</v>
      </c>
      <c r="Q3576" s="12">
        <f t="shared" si="381"/>
        <v>9</v>
      </c>
      <c r="R3576" s="12">
        <f t="shared" si="388"/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385"/>
        <v>1224</v>
      </c>
      <c r="F3577" s="4">
        <f t="shared" si="386"/>
        <v>74</v>
      </c>
      <c r="G3577" s="4">
        <f t="shared" si="380"/>
        <v>89</v>
      </c>
      <c r="H3577" s="4">
        <f t="shared" si="383"/>
        <v>19</v>
      </c>
      <c r="I3577" s="5">
        <f t="shared" si="382"/>
        <v>0.27142857142857141</v>
      </c>
      <c r="M3577" s="3">
        <v>5</v>
      </c>
      <c r="N3577" s="11">
        <f t="shared" si="387"/>
        <v>1</v>
      </c>
      <c r="O3577" s="3">
        <v>1</v>
      </c>
      <c r="P3577" s="11">
        <f t="shared" si="384"/>
        <v>1</v>
      </c>
      <c r="Q3577" s="12">
        <f t="shared" si="381"/>
        <v>83</v>
      </c>
      <c r="R3577" s="12">
        <f t="shared" si="388"/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385"/>
        <v>285</v>
      </c>
      <c r="F3578" s="4">
        <f t="shared" si="386"/>
        <v>1</v>
      </c>
      <c r="G3578" s="4">
        <f t="shared" ref="G3578:G3641" si="389">C3578</f>
        <v>11</v>
      </c>
      <c r="H3578" s="4">
        <f t="shared" si="383"/>
        <v>0</v>
      </c>
      <c r="I3578" s="5">
        <f t="shared" si="382"/>
        <v>0</v>
      </c>
      <c r="M3578" s="3">
        <v>9</v>
      </c>
      <c r="N3578" s="11">
        <f t="shared" si="387"/>
        <v>0</v>
      </c>
      <c r="O3578" s="3">
        <v>0</v>
      </c>
      <c r="P3578" s="11">
        <f t="shared" si="384"/>
        <v>0</v>
      </c>
      <c r="Q3578" s="12">
        <f t="shared" si="381"/>
        <v>2</v>
      </c>
      <c r="R3578" s="12">
        <f t="shared" si="388"/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385"/>
        <v>150</v>
      </c>
      <c r="F3579" s="4">
        <f t="shared" si="386"/>
        <v>9</v>
      </c>
      <c r="G3579" s="4">
        <f t="shared" si="389"/>
        <v>8</v>
      </c>
      <c r="H3579" s="4">
        <f t="shared" si="383"/>
        <v>2</v>
      </c>
      <c r="I3579" s="5">
        <f t="shared" si="382"/>
        <v>0.33333333333333331</v>
      </c>
      <c r="M3579" s="3">
        <v>3</v>
      </c>
      <c r="N3579" s="11">
        <f t="shared" si="387"/>
        <v>0</v>
      </c>
      <c r="O3579" s="3">
        <v>0</v>
      </c>
      <c r="P3579" s="11">
        <f t="shared" si="384"/>
        <v>0</v>
      </c>
      <c r="Q3579" s="12">
        <f t="shared" si="381"/>
        <v>5</v>
      </c>
      <c r="R3579" s="12">
        <f t="shared" si="388"/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385"/>
        <v>400</v>
      </c>
      <c r="F3580" s="4">
        <f t="shared" si="386"/>
        <v>14</v>
      </c>
      <c r="G3580" s="4">
        <f t="shared" si="389"/>
        <v>16</v>
      </c>
      <c r="H3580" s="4">
        <f t="shared" si="383"/>
        <v>2</v>
      </c>
      <c r="I3580" s="5">
        <f t="shared" si="382"/>
        <v>0.14285714285714285</v>
      </c>
      <c r="M3580" s="3">
        <v>10</v>
      </c>
      <c r="N3580" s="11">
        <f t="shared" si="387"/>
        <v>0</v>
      </c>
      <c r="O3580" s="3">
        <v>1</v>
      </c>
      <c r="P3580" s="11">
        <f t="shared" si="384"/>
        <v>0</v>
      </c>
      <c r="Q3580" s="12">
        <f t="shared" si="381"/>
        <v>5</v>
      </c>
      <c r="R3580" s="12">
        <f t="shared" si="388"/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385"/>
        <v>2884</v>
      </c>
      <c r="F3581" s="4">
        <f t="shared" si="386"/>
        <v>72</v>
      </c>
      <c r="G3581" s="4">
        <f t="shared" si="389"/>
        <v>141</v>
      </c>
      <c r="H3581" s="4">
        <f t="shared" si="383"/>
        <v>2</v>
      </c>
      <c r="I3581" s="5">
        <f t="shared" si="382"/>
        <v>1.4388489208633094E-2</v>
      </c>
      <c r="M3581" s="3">
        <v>67</v>
      </c>
      <c r="N3581" s="11">
        <f t="shared" si="387"/>
        <v>1</v>
      </c>
      <c r="O3581" s="3">
        <v>2</v>
      </c>
      <c r="P3581" s="11">
        <f t="shared" si="384"/>
        <v>0</v>
      </c>
      <c r="Q3581" s="12">
        <f t="shared" si="381"/>
        <v>72</v>
      </c>
      <c r="R3581" s="12">
        <f t="shared" si="388"/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385"/>
        <v>138</v>
      </c>
      <c r="F3582" s="4">
        <f t="shared" si="386"/>
        <v>1</v>
      </c>
      <c r="G3582" s="4">
        <f t="shared" si="389"/>
        <v>3</v>
      </c>
      <c r="H3582" s="4">
        <f t="shared" si="383"/>
        <v>0</v>
      </c>
      <c r="I3582" s="5">
        <f t="shared" si="382"/>
        <v>0</v>
      </c>
      <c r="M3582" s="3">
        <v>1</v>
      </c>
      <c r="N3582" s="11">
        <f t="shared" si="387"/>
        <v>0</v>
      </c>
      <c r="O3582" s="3">
        <v>0</v>
      </c>
      <c r="P3582" s="11">
        <f t="shared" si="384"/>
        <v>0</v>
      </c>
      <c r="Q3582" s="12">
        <f t="shared" si="381"/>
        <v>2</v>
      </c>
      <c r="R3582" s="12">
        <f t="shared" si="388"/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385"/>
        <v>265</v>
      </c>
      <c r="F3583" s="4">
        <f t="shared" si="386"/>
        <v>22</v>
      </c>
      <c r="G3583" s="4">
        <f t="shared" si="389"/>
        <v>6</v>
      </c>
      <c r="H3583" s="4">
        <f t="shared" si="383"/>
        <v>0</v>
      </c>
      <c r="I3583" s="5">
        <f t="shared" si="382"/>
        <v>0</v>
      </c>
      <c r="M3583" s="3">
        <v>6</v>
      </c>
      <c r="N3583" s="11">
        <f t="shared" si="387"/>
        <v>0</v>
      </c>
      <c r="O3583" s="3">
        <v>0</v>
      </c>
      <c r="P3583" s="11">
        <f t="shared" si="384"/>
        <v>0</v>
      </c>
      <c r="Q3583" s="12">
        <f t="shared" ref="Q3583:Q3615" si="390">G3583-O3583-M3583</f>
        <v>0</v>
      </c>
      <c r="R3583" s="12">
        <f t="shared" si="388"/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385"/>
        <v>369</v>
      </c>
      <c r="F3584" s="4">
        <f t="shared" si="386"/>
        <v>14</v>
      </c>
      <c r="G3584" s="4">
        <f t="shared" si="389"/>
        <v>12</v>
      </c>
      <c r="H3584" s="4">
        <f t="shared" si="383"/>
        <v>0</v>
      </c>
      <c r="I3584" s="5">
        <f t="shared" si="382"/>
        <v>0</v>
      </c>
      <c r="M3584" s="3">
        <v>6</v>
      </c>
      <c r="N3584" s="11">
        <f t="shared" si="387"/>
        <v>2</v>
      </c>
      <c r="O3584" s="3">
        <v>1</v>
      </c>
      <c r="P3584" s="11">
        <f t="shared" si="384"/>
        <v>0</v>
      </c>
      <c r="Q3584" s="12">
        <f t="shared" si="390"/>
        <v>5</v>
      </c>
      <c r="R3584" s="12">
        <f t="shared" si="388"/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385"/>
        <v>558</v>
      </c>
      <c r="F3585" s="4">
        <f t="shared" si="386"/>
        <v>7</v>
      </c>
      <c r="G3585" s="4">
        <f t="shared" si="389"/>
        <v>8</v>
      </c>
      <c r="H3585" s="4">
        <f t="shared" si="383"/>
        <v>0</v>
      </c>
      <c r="I3585" s="5">
        <f t="shared" si="382"/>
        <v>0</v>
      </c>
      <c r="M3585" s="3">
        <v>6</v>
      </c>
      <c r="N3585" s="11">
        <f t="shared" si="387"/>
        <v>1</v>
      </c>
      <c r="O3585" s="3">
        <v>0</v>
      </c>
      <c r="P3585" s="11">
        <f t="shared" si="384"/>
        <v>0</v>
      </c>
      <c r="Q3585" s="12">
        <f t="shared" si="390"/>
        <v>2</v>
      </c>
      <c r="R3585" s="12">
        <f t="shared" si="388"/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385"/>
        <v>75</v>
      </c>
      <c r="F3586" s="4">
        <f t="shared" si="386"/>
        <v>0</v>
      </c>
      <c r="G3586" s="4">
        <f t="shared" si="389"/>
        <v>8</v>
      </c>
      <c r="H3586" s="4">
        <f t="shared" si="383"/>
        <v>0</v>
      </c>
      <c r="I3586" s="5">
        <f t="shared" si="382"/>
        <v>0</v>
      </c>
      <c r="M3586" s="3">
        <v>4</v>
      </c>
      <c r="N3586" s="11">
        <f t="shared" si="387"/>
        <v>0</v>
      </c>
      <c r="O3586" s="3">
        <v>0</v>
      </c>
      <c r="P3586" s="11">
        <f t="shared" si="384"/>
        <v>0</v>
      </c>
      <c r="Q3586" s="12">
        <f t="shared" si="390"/>
        <v>4</v>
      </c>
      <c r="R3586" s="12">
        <f t="shared" si="388"/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385"/>
        <v>164</v>
      </c>
      <c r="F3587" s="4">
        <f t="shared" si="386"/>
        <v>0</v>
      </c>
      <c r="G3587" s="4">
        <f t="shared" si="389"/>
        <v>0</v>
      </c>
      <c r="H3587" s="4">
        <f t="shared" si="383"/>
        <v>0</v>
      </c>
      <c r="I3587" s="5">
        <f t="shared" ref="I3587:I3650" si="391">IFERROR((G3587-SUMIFS(G:G,A:A,A3587-1,B:B,B3587))/SUMIFS(G:G,A:A,A3587-1,B:B,B3587),0)</f>
        <v>0</v>
      </c>
      <c r="M3587" s="3">
        <v>0</v>
      </c>
      <c r="N3587" s="11">
        <f t="shared" si="387"/>
        <v>0</v>
      </c>
      <c r="O3587" s="3">
        <v>0</v>
      </c>
      <c r="P3587" s="11">
        <f t="shared" si="384"/>
        <v>0</v>
      </c>
      <c r="Q3587" s="12">
        <f t="shared" si="390"/>
        <v>0</v>
      </c>
      <c r="R3587" s="12">
        <f t="shared" si="388"/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385"/>
        <v>146</v>
      </c>
      <c r="F3588" s="4">
        <f t="shared" si="386"/>
        <v>5</v>
      </c>
      <c r="G3588" s="4">
        <f t="shared" si="389"/>
        <v>7</v>
      </c>
      <c r="H3588" s="4">
        <f t="shared" si="383"/>
        <v>-1</v>
      </c>
      <c r="I3588" s="5">
        <f t="shared" si="391"/>
        <v>-0.125</v>
      </c>
      <c r="M3588" s="3">
        <v>5</v>
      </c>
      <c r="N3588" s="11">
        <f t="shared" si="387"/>
        <v>0</v>
      </c>
      <c r="O3588" s="3">
        <v>0</v>
      </c>
      <c r="P3588" s="11">
        <f t="shared" si="384"/>
        <v>0</v>
      </c>
      <c r="Q3588" s="12">
        <f t="shared" si="390"/>
        <v>2</v>
      </c>
      <c r="R3588" s="12">
        <f t="shared" si="388"/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385"/>
        <v>1796</v>
      </c>
      <c r="F3589" s="4">
        <f t="shared" si="386"/>
        <v>84</v>
      </c>
      <c r="G3589" s="4">
        <f t="shared" si="389"/>
        <v>119</v>
      </c>
      <c r="H3589" s="4">
        <f t="shared" ref="H3589:H3652" si="392">G3589-SUMIFS(G:G,A:A,A3589-1,B:B,B3589)</f>
        <v>4</v>
      </c>
      <c r="I3589" s="5">
        <f t="shared" si="391"/>
        <v>3.4782608695652174E-2</v>
      </c>
      <c r="M3589" s="3">
        <v>81</v>
      </c>
      <c r="N3589" s="11">
        <f t="shared" si="387"/>
        <v>4</v>
      </c>
      <c r="O3589" s="3">
        <v>5</v>
      </c>
      <c r="P3589" s="11">
        <f t="shared" si="384"/>
        <v>0</v>
      </c>
      <c r="Q3589" s="12">
        <f t="shared" si="390"/>
        <v>33</v>
      </c>
      <c r="R3589" s="12">
        <f t="shared" si="388"/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385"/>
        <v>419</v>
      </c>
      <c r="F3590" s="4">
        <f t="shared" si="386"/>
        <v>9</v>
      </c>
      <c r="G3590" s="4">
        <f t="shared" si="389"/>
        <v>4</v>
      </c>
      <c r="H3590" s="4">
        <f t="shared" si="392"/>
        <v>1</v>
      </c>
      <c r="I3590" s="5">
        <f t="shared" si="391"/>
        <v>0.33333333333333331</v>
      </c>
      <c r="M3590" s="3">
        <v>4</v>
      </c>
      <c r="N3590" s="11">
        <f t="shared" si="387"/>
        <v>1</v>
      </c>
      <c r="O3590" s="3">
        <v>0</v>
      </c>
      <c r="P3590" s="11">
        <f t="shared" si="384"/>
        <v>0</v>
      </c>
      <c r="Q3590" s="12">
        <f t="shared" si="390"/>
        <v>0</v>
      </c>
      <c r="R3590" s="12">
        <f t="shared" si="388"/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385"/>
        <v>1414</v>
      </c>
      <c r="F3591" s="4">
        <f t="shared" si="386"/>
        <v>82</v>
      </c>
      <c r="G3591" s="4">
        <f t="shared" si="389"/>
        <v>7</v>
      </c>
      <c r="H3591" s="4">
        <f t="shared" si="392"/>
        <v>0</v>
      </c>
      <c r="I3591" s="5">
        <f t="shared" si="391"/>
        <v>0</v>
      </c>
      <c r="M3591" s="3">
        <v>7</v>
      </c>
      <c r="N3591" s="11">
        <f t="shared" si="387"/>
        <v>0</v>
      </c>
      <c r="O3591" s="3">
        <v>0</v>
      </c>
      <c r="P3591" s="11">
        <f t="shared" si="384"/>
        <v>0</v>
      </c>
      <c r="Q3591" s="12">
        <f t="shared" si="390"/>
        <v>0</v>
      </c>
      <c r="R3591" s="12">
        <f t="shared" si="388"/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385"/>
        <v>1515</v>
      </c>
      <c r="F3592" s="4">
        <f t="shared" si="386"/>
        <v>25</v>
      </c>
      <c r="G3592" s="4">
        <f t="shared" si="389"/>
        <v>139</v>
      </c>
      <c r="H3592" s="4">
        <f t="shared" si="392"/>
        <v>0</v>
      </c>
      <c r="I3592" s="5">
        <f t="shared" si="391"/>
        <v>0</v>
      </c>
      <c r="M3592" s="3">
        <v>92</v>
      </c>
      <c r="N3592" s="11">
        <f t="shared" si="387"/>
        <v>1</v>
      </c>
      <c r="O3592" s="3">
        <v>0</v>
      </c>
      <c r="P3592" s="11">
        <f t="shared" si="384"/>
        <v>0</v>
      </c>
      <c r="Q3592" s="12">
        <f t="shared" si="390"/>
        <v>47</v>
      </c>
      <c r="R3592" s="12">
        <f t="shared" si="388"/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385"/>
        <v>4684</v>
      </c>
      <c r="F3593" s="4">
        <f t="shared" si="386"/>
        <v>167</v>
      </c>
      <c r="G3593" s="4">
        <f t="shared" si="389"/>
        <v>448</v>
      </c>
      <c r="H3593" s="4">
        <f t="shared" si="392"/>
        <v>14</v>
      </c>
      <c r="I3593" s="5">
        <f t="shared" si="391"/>
        <v>3.2258064516129031E-2</v>
      </c>
      <c r="M3593" s="3">
        <v>198</v>
      </c>
      <c r="N3593" s="11">
        <f t="shared" si="387"/>
        <v>10</v>
      </c>
      <c r="O3593" s="3">
        <v>11</v>
      </c>
      <c r="P3593" s="11">
        <f t="shared" si="384"/>
        <v>1</v>
      </c>
      <c r="Q3593" s="12">
        <f t="shared" si="390"/>
        <v>239</v>
      </c>
      <c r="R3593" s="12">
        <f t="shared" si="388"/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385"/>
        <v>248</v>
      </c>
      <c r="F3594" s="4">
        <f t="shared" si="386"/>
        <v>6</v>
      </c>
      <c r="G3594" s="4">
        <f t="shared" si="389"/>
        <v>11</v>
      </c>
      <c r="H3594" s="4">
        <f t="shared" si="392"/>
        <v>0</v>
      </c>
      <c r="I3594" s="5">
        <f t="shared" si="391"/>
        <v>0</v>
      </c>
      <c r="M3594" s="3">
        <v>11</v>
      </c>
      <c r="N3594" s="11">
        <f t="shared" si="387"/>
        <v>0</v>
      </c>
      <c r="O3594" s="3">
        <v>0</v>
      </c>
      <c r="P3594" s="11">
        <f t="shared" si="384"/>
        <v>0</v>
      </c>
      <c r="Q3594" s="12">
        <f t="shared" si="390"/>
        <v>0</v>
      </c>
      <c r="R3594" s="12">
        <f t="shared" si="388"/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385"/>
        <v>360</v>
      </c>
      <c r="F3595" s="4">
        <f t="shared" si="386"/>
        <v>4</v>
      </c>
      <c r="G3595" s="4">
        <f t="shared" si="389"/>
        <v>5</v>
      </c>
      <c r="H3595" s="4">
        <f t="shared" si="392"/>
        <v>0</v>
      </c>
      <c r="I3595" s="5">
        <f t="shared" si="391"/>
        <v>0</v>
      </c>
      <c r="M3595" s="3">
        <v>3</v>
      </c>
      <c r="N3595" s="11">
        <f t="shared" si="387"/>
        <v>0</v>
      </c>
      <c r="O3595" s="3">
        <v>0</v>
      </c>
      <c r="P3595" s="11">
        <f t="shared" si="384"/>
        <v>0</v>
      </c>
      <c r="Q3595" s="12">
        <f t="shared" si="390"/>
        <v>2</v>
      </c>
      <c r="R3595" s="12">
        <f t="shared" si="388"/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385"/>
        <v>1557</v>
      </c>
      <c r="F3596" s="4">
        <f t="shared" si="386"/>
        <v>49</v>
      </c>
      <c r="G3596" s="4">
        <f t="shared" si="389"/>
        <v>48</v>
      </c>
      <c r="H3596" s="4">
        <f t="shared" si="392"/>
        <v>2</v>
      </c>
      <c r="I3596" s="5">
        <f t="shared" si="391"/>
        <v>4.3478260869565216E-2</v>
      </c>
      <c r="M3596" s="3">
        <v>28</v>
      </c>
      <c r="N3596" s="11">
        <f t="shared" si="387"/>
        <v>0</v>
      </c>
      <c r="O3596" s="3">
        <v>1</v>
      </c>
      <c r="P3596" s="11">
        <f t="shared" si="384"/>
        <v>0</v>
      </c>
      <c r="Q3596" s="12">
        <f t="shared" si="390"/>
        <v>19</v>
      </c>
      <c r="R3596" s="12">
        <f t="shared" si="388"/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385"/>
        <v>20813</v>
      </c>
      <c r="F3597" s="4">
        <f t="shared" si="386"/>
        <v>882</v>
      </c>
      <c r="G3597" s="4">
        <f t="shared" si="389"/>
        <v>2432</v>
      </c>
      <c r="H3597" s="4">
        <f t="shared" si="392"/>
        <v>56</v>
      </c>
      <c r="I3597" s="5">
        <f t="shared" si="391"/>
        <v>2.3569023569023569E-2</v>
      </c>
      <c r="M3597" s="3">
        <v>1240</v>
      </c>
      <c r="N3597" s="11">
        <f t="shared" si="387"/>
        <v>69</v>
      </c>
      <c r="O3597" s="3">
        <v>44</v>
      </c>
      <c r="P3597" s="11">
        <f t="shared" si="384"/>
        <v>0</v>
      </c>
      <c r="Q3597" s="12">
        <f t="shared" si="390"/>
        <v>1148</v>
      </c>
      <c r="R3597" s="12">
        <f t="shared" si="388"/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385"/>
        <v>436</v>
      </c>
      <c r="F3598" s="4">
        <f t="shared" si="386"/>
        <v>49</v>
      </c>
      <c r="G3598" s="4">
        <f t="shared" si="389"/>
        <v>20</v>
      </c>
      <c r="H3598" s="4">
        <f t="shared" si="392"/>
        <v>0</v>
      </c>
      <c r="I3598" s="5">
        <f t="shared" si="391"/>
        <v>0</v>
      </c>
      <c r="M3598" s="3">
        <v>9</v>
      </c>
      <c r="N3598" s="11">
        <f t="shared" si="387"/>
        <v>1</v>
      </c>
      <c r="O3598" s="3">
        <v>1</v>
      </c>
      <c r="P3598" s="11">
        <f t="shared" si="384"/>
        <v>0</v>
      </c>
      <c r="Q3598" s="12">
        <f t="shared" si="390"/>
        <v>10</v>
      </c>
      <c r="R3598" s="12">
        <f t="shared" si="388"/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385"/>
        <v>170</v>
      </c>
      <c r="F3599" s="4">
        <f t="shared" si="386"/>
        <v>2</v>
      </c>
      <c r="G3599" s="4">
        <f t="shared" si="389"/>
        <v>7</v>
      </c>
      <c r="H3599" s="4">
        <f t="shared" si="392"/>
        <v>0</v>
      </c>
      <c r="I3599" s="5">
        <f t="shared" si="391"/>
        <v>0</v>
      </c>
      <c r="M3599" s="3">
        <v>2</v>
      </c>
      <c r="N3599" s="11">
        <f t="shared" si="387"/>
        <v>0</v>
      </c>
      <c r="O3599" s="3">
        <v>0</v>
      </c>
      <c r="P3599" s="11">
        <f t="shared" si="384"/>
        <v>0</v>
      </c>
      <c r="Q3599" s="12">
        <f t="shared" si="390"/>
        <v>5</v>
      </c>
      <c r="R3599" s="12">
        <f t="shared" si="388"/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385"/>
        <v>1282</v>
      </c>
      <c r="F3600" s="4">
        <f t="shared" si="386"/>
        <v>67</v>
      </c>
      <c r="G3600" s="4">
        <f t="shared" si="389"/>
        <v>48</v>
      </c>
      <c r="H3600" s="4">
        <f t="shared" si="392"/>
        <v>1</v>
      </c>
      <c r="I3600" s="5">
        <f t="shared" si="391"/>
        <v>2.1276595744680851E-2</v>
      </c>
      <c r="M3600" s="3">
        <v>43</v>
      </c>
      <c r="N3600" s="11">
        <f t="shared" si="387"/>
        <v>1</v>
      </c>
      <c r="O3600" s="3">
        <v>1</v>
      </c>
      <c r="P3600" s="11">
        <f t="shared" si="384"/>
        <v>0</v>
      </c>
      <c r="Q3600" s="12">
        <f t="shared" si="390"/>
        <v>4</v>
      </c>
      <c r="R3600" s="12">
        <f t="shared" si="388"/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385"/>
        <v>3791</v>
      </c>
      <c r="F3601" s="4">
        <f t="shared" si="386"/>
        <v>46</v>
      </c>
      <c r="G3601" s="4">
        <f t="shared" si="389"/>
        <v>619</v>
      </c>
      <c r="H3601" s="4">
        <f t="shared" si="392"/>
        <v>11</v>
      </c>
      <c r="I3601" s="5">
        <f t="shared" si="391"/>
        <v>1.8092105263157895E-2</v>
      </c>
      <c r="M3601" s="3">
        <v>321</v>
      </c>
      <c r="N3601" s="11">
        <f t="shared" si="387"/>
        <v>1</v>
      </c>
      <c r="O3601" s="3">
        <v>37</v>
      </c>
      <c r="P3601" s="11">
        <f t="shared" si="384"/>
        <v>2</v>
      </c>
      <c r="Q3601" s="12">
        <f t="shared" si="390"/>
        <v>261</v>
      </c>
      <c r="R3601" s="12">
        <f t="shared" si="388"/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385"/>
        <v>1344</v>
      </c>
      <c r="F3602" s="4">
        <f t="shared" si="386"/>
        <v>30</v>
      </c>
      <c r="G3602" s="4">
        <f t="shared" si="389"/>
        <v>98</v>
      </c>
      <c r="H3602" s="4">
        <f t="shared" si="392"/>
        <v>2</v>
      </c>
      <c r="I3602" s="5">
        <f t="shared" si="391"/>
        <v>2.0833333333333332E-2</v>
      </c>
      <c r="M3602" s="3">
        <v>49</v>
      </c>
      <c r="N3602" s="11">
        <f t="shared" si="387"/>
        <v>3</v>
      </c>
      <c r="O3602" s="3">
        <v>0</v>
      </c>
      <c r="P3602" s="11">
        <f t="shared" si="384"/>
        <v>0</v>
      </c>
      <c r="Q3602" s="12">
        <f t="shared" si="390"/>
        <v>49</v>
      </c>
      <c r="R3602" s="12">
        <f t="shared" si="388"/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385"/>
        <v>461</v>
      </c>
      <c r="F3603" s="4">
        <f t="shared" si="386"/>
        <v>132</v>
      </c>
      <c r="G3603" s="4">
        <f t="shared" si="389"/>
        <v>122</v>
      </c>
      <c r="H3603" s="4">
        <f t="shared" si="392"/>
        <v>72</v>
      </c>
      <c r="I3603" s="5">
        <f t="shared" si="391"/>
        <v>1.44</v>
      </c>
      <c r="M3603" s="3">
        <v>11</v>
      </c>
      <c r="N3603" s="11">
        <f t="shared" si="387"/>
        <v>2</v>
      </c>
      <c r="O3603" s="3">
        <v>1</v>
      </c>
      <c r="P3603" s="11">
        <f t="shared" si="384"/>
        <v>0</v>
      </c>
      <c r="Q3603" s="12">
        <f t="shared" si="390"/>
        <v>110</v>
      </c>
      <c r="R3603" s="12">
        <f t="shared" si="388"/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385"/>
        <v>143</v>
      </c>
      <c r="F3604" s="4">
        <f t="shared" si="386"/>
        <v>0</v>
      </c>
      <c r="G3604" s="4">
        <f t="shared" si="389"/>
        <v>1</v>
      </c>
      <c r="H3604" s="4">
        <f t="shared" si="392"/>
        <v>0</v>
      </c>
      <c r="I3604" s="5">
        <f t="shared" si="391"/>
        <v>0</v>
      </c>
      <c r="M3604" s="3">
        <v>1</v>
      </c>
      <c r="N3604" s="11">
        <f t="shared" si="387"/>
        <v>0</v>
      </c>
      <c r="O3604" s="3">
        <v>0</v>
      </c>
      <c r="P3604" s="11">
        <f t="shared" si="384"/>
        <v>0</v>
      </c>
      <c r="Q3604" s="12">
        <f t="shared" si="390"/>
        <v>0</v>
      </c>
      <c r="R3604" s="12">
        <f t="shared" si="388"/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385"/>
        <v>240</v>
      </c>
      <c r="F3605" s="4">
        <f t="shared" si="386"/>
        <v>10</v>
      </c>
      <c r="G3605" s="4">
        <f t="shared" si="389"/>
        <v>3</v>
      </c>
      <c r="H3605" s="4">
        <f t="shared" si="392"/>
        <v>0</v>
      </c>
      <c r="I3605" s="5">
        <f t="shared" si="391"/>
        <v>0</v>
      </c>
      <c r="M3605" s="3">
        <v>2</v>
      </c>
      <c r="N3605" s="11">
        <f t="shared" si="387"/>
        <v>0</v>
      </c>
      <c r="O3605" s="3">
        <v>0</v>
      </c>
      <c r="P3605" s="11">
        <f t="shared" si="384"/>
        <v>0</v>
      </c>
      <c r="Q3605" s="12">
        <f t="shared" si="390"/>
        <v>1</v>
      </c>
      <c r="R3605" s="12">
        <f t="shared" si="388"/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385"/>
        <v>184</v>
      </c>
      <c r="F3606" s="4">
        <f t="shared" si="386"/>
        <v>0</v>
      </c>
      <c r="G3606" s="4">
        <f t="shared" si="389"/>
        <v>2</v>
      </c>
      <c r="H3606" s="4">
        <f t="shared" si="392"/>
        <v>0</v>
      </c>
      <c r="I3606" s="5">
        <f t="shared" si="391"/>
        <v>0</v>
      </c>
      <c r="M3606" s="3">
        <v>0</v>
      </c>
      <c r="N3606" s="11">
        <f t="shared" si="387"/>
        <v>0</v>
      </c>
      <c r="O3606" s="3">
        <v>0</v>
      </c>
      <c r="P3606" s="11">
        <f t="shared" si="384"/>
        <v>0</v>
      </c>
      <c r="Q3606" s="12">
        <f t="shared" si="390"/>
        <v>2</v>
      </c>
      <c r="R3606" s="12">
        <f t="shared" si="388"/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385"/>
        <v>656</v>
      </c>
      <c r="F3607" s="4">
        <f t="shared" si="386"/>
        <v>8</v>
      </c>
      <c r="G3607" s="4">
        <f t="shared" si="389"/>
        <v>7</v>
      </c>
      <c r="H3607" s="4">
        <f t="shared" si="392"/>
        <v>0</v>
      </c>
      <c r="I3607" s="5">
        <f t="shared" si="391"/>
        <v>0</v>
      </c>
      <c r="M3607" s="3">
        <v>4</v>
      </c>
      <c r="N3607" s="11">
        <f t="shared" si="387"/>
        <v>0</v>
      </c>
      <c r="O3607" s="3">
        <v>0</v>
      </c>
      <c r="P3607" s="11">
        <f t="shared" si="384"/>
        <v>0</v>
      </c>
      <c r="Q3607" s="12">
        <f t="shared" si="390"/>
        <v>3</v>
      </c>
      <c r="R3607" s="12">
        <f t="shared" si="388"/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385"/>
        <v>1626</v>
      </c>
      <c r="F3608" s="4">
        <f t="shared" si="386"/>
        <v>17</v>
      </c>
      <c r="G3608" s="4">
        <f t="shared" si="389"/>
        <v>54</v>
      </c>
      <c r="H3608" s="4">
        <f t="shared" si="392"/>
        <v>0</v>
      </c>
      <c r="I3608" s="5">
        <f t="shared" si="391"/>
        <v>0</v>
      </c>
      <c r="M3608" s="3">
        <v>46</v>
      </c>
      <c r="N3608" s="11">
        <f t="shared" si="387"/>
        <v>0</v>
      </c>
      <c r="O3608" s="3">
        <v>0</v>
      </c>
      <c r="P3608" s="11">
        <f t="shared" si="384"/>
        <v>0</v>
      </c>
      <c r="Q3608" s="12">
        <f t="shared" si="390"/>
        <v>8</v>
      </c>
      <c r="R3608" s="12">
        <f t="shared" si="388"/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385"/>
        <v>254</v>
      </c>
      <c r="F3609" s="4">
        <f t="shared" si="386"/>
        <v>7</v>
      </c>
      <c r="G3609" s="4">
        <f t="shared" si="389"/>
        <v>4</v>
      </c>
      <c r="H3609" s="4">
        <f t="shared" si="392"/>
        <v>0</v>
      </c>
      <c r="I3609" s="5">
        <f t="shared" si="391"/>
        <v>0</v>
      </c>
      <c r="M3609" s="3">
        <v>2</v>
      </c>
      <c r="N3609" s="11">
        <f t="shared" si="387"/>
        <v>0</v>
      </c>
      <c r="O3609" s="3">
        <v>0</v>
      </c>
      <c r="P3609" s="11">
        <f t="shared" si="384"/>
        <v>0</v>
      </c>
      <c r="Q3609" s="12">
        <f t="shared" si="390"/>
        <v>2</v>
      </c>
      <c r="R3609" s="12">
        <f t="shared" si="388"/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385"/>
        <v>519</v>
      </c>
      <c r="F3610" s="4">
        <f t="shared" si="386"/>
        <v>19</v>
      </c>
      <c r="G3610" s="4">
        <f t="shared" si="389"/>
        <v>21</v>
      </c>
      <c r="H3610" s="4">
        <f t="shared" si="392"/>
        <v>3</v>
      </c>
      <c r="I3610" s="5">
        <f t="shared" si="391"/>
        <v>0.16666666666666666</v>
      </c>
      <c r="M3610" s="3">
        <v>9</v>
      </c>
      <c r="N3610" s="11">
        <f t="shared" si="387"/>
        <v>1</v>
      </c>
      <c r="O3610" s="3">
        <v>0</v>
      </c>
      <c r="P3610" s="11">
        <f t="shared" si="384"/>
        <v>0</v>
      </c>
      <c r="Q3610" s="12">
        <f t="shared" si="390"/>
        <v>12</v>
      </c>
      <c r="R3610" s="12">
        <f t="shared" si="388"/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385"/>
        <v>525</v>
      </c>
      <c r="F3611" s="4">
        <f t="shared" si="386"/>
        <v>10</v>
      </c>
      <c r="G3611" s="4">
        <f t="shared" si="389"/>
        <v>6</v>
      </c>
      <c r="H3611" s="4">
        <f t="shared" si="392"/>
        <v>1</v>
      </c>
      <c r="I3611" s="5">
        <f t="shared" si="391"/>
        <v>0.2</v>
      </c>
      <c r="M3611" s="3">
        <v>4</v>
      </c>
      <c r="N3611" s="11">
        <f t="shared" si="387"/>
        <v>0</v>
      </c>
      <c r="O3611" s="3">
        <v>0</v>
      </c>
      <c r="P3611" s="11">
        <f t="shared" si="384"/>
        <v>0</v>
      </c>
      <c r="Q3611" s="12">
        <f t="shared" si="390"/>
        <v>2</v>
      </c>
      <c r="R3611" s="12">
        <f t="shared" si="388"/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385"/>
        <v>5088</v>
      </c>
      <c r="F3612" s="4">
        <f t="shared" si="386"/>
        <v>270</v>
      </c>
      <c r="G3612" s="4">
        <f t="shared" si="389"/>
        <v>408</v>
      </c>
      <c r="H3612" s="4">
        <f t="shared" si="392"/>
        <v>9</v>
      </c>
      <c r="I3612" s="5">
        <f t="shared" si="391"/>
        <v>2.2556390977443608E-2</v>
      </c>
      <c r="M3612" s="3">
        <v>273</v>
      </c>
      <c r="N3612" s="11">
        <f t="shared" si="387"/>
        <v>4</v>
      </c>
      <c r="O3612" s="3">
        <v>9</v>
      </c>
      <c r="P3612" s="11">
        <f t="shared" ref="P3612:P3675" si="393">O3612-SUMIFS(O:O,B:B,B3612,A:A,A3612-1)</f>
        <v>1</v>
      </c>
      <c r="Q3612" s="12">
        <f t="shared" si="390"/>
        <v>126</v>
      </c>
      <c r="R3612" s="12">
        <f t="shared" si="388"/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385"/>
        <v>2657</v>
      </c>
      <c r="F3613" s="4">
        <f t="shared" si="386"/>
        <v>58</v>
      </c>
      <c r="G3613" s="4">
        <f t="shared" si="389"/>
        <v>250</v>
      </c>
      <c r="H3613" s="4">
        <f t="shared" si="392"/>
        <v>1</v>
      </c>
      <c r="I3613" s="5">
        <f t="shared" si="391"/>
        <v>4.0160642570281121E-3</v>
      </c>
      <c r="M3613" s="3">
        <v>138</v>
      </c>
      <c r="N3613" s="11">
        <f t="shared" si="387"/>
        <v>3</v>
      </c>
      <c r="O3613" s="3">
        <v>4</v>
      </c>
      <c r="P3613" s="11">
        <f t="shared" si="393"/>
        <v>1</v>
      </c>
      <c r="Q3613" s="12">
        <f t="shared" si="390"/>
        <v>108</v>
      </c>
      <c r="R3613" s="12">
        <f t="shared" si="388"/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385"/>
        <v>27796</v>
      </c>
      <c r="F3614" s="4">
        <f t="shared" si="386"/>
        <v>652</v>
      </c>
      <c r="G3614" s="4">
        <f t="shared" si="389"/>
        <v>234</v>
      </c>
      <c r="H3614" s="4">
        <f t="shared" si="392"/>
        <v>-17</v>
      </c>
      <c r="I3614" s="5">
        <f t="shared" si="391"/>
        <v>-6.7729083665338641E-2</v>
      </c>
      <c r="M3614" s="3">
        <v>126</v>
      </c>
      <c r="N3614" s="11">
        <f t="shared" si="387"/>
        <v>0</v>
      </c>
      <c r="O3614" s="3">
        <v>3</v>
      </c>
      <c r="P3614" s="11">
        <f t="shared" si="393"/>
        <v>1</v>
      </c>
      <c r="Q3614" s="12">
        <f t="shared" si="390"/>
        <v>105</v>
      </c>
      <c r="R3614" s="12">
        <f t="shared" si="388"/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385"/>
        <v>19073</v>
      </c>
      <c r="F3615" s="4">
        <f t="shared" si="386"/>
        <v>559</v>
      </c>
      <c r="G3615" s="4">
        <f t="shared" si="389"/>
        <v>42</v>
      </c>
      <c r="H3615" s="4">
        <f t="shared" si="392"/>
        <v>7</v>
      </c>
      <c r="I3615" s="5">
        <f t="shared" si="391"/>
        <v>0.2</v>
      </c>
      <c r="M3615" s="3">
        <v>0</v>
      </c>
      <c r="N3615" s="11">
        <f t="shared" si="387"/>
        <v>0</v>
      </c>
      <c r="O3615" s="3">
        <v>0</v>
      </c>
      <c r="P3615" s="11">
        <f t="shared" si="393"/>
        <v>0</v>
      </c>
      <c r="Q3615" s="12">
        <f t="shared" si="390"/>
        <v>42</v>
      </c>
      <c r="R3615" s="12">
        <f t="shared" si="388"/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385"/>
        <v>2014</v>
      </c>
      <c r="F3616" s="4">
        <f t="shared" si="386"/>
        <v>308</v>
      </c>
      <c r="G3616" s="4">
        <f t="shared" si="389"/>
        <v>28</v>
      </c>
      <c r="H3616" s="4">
        <f t="shared" si="392"/>
        <v>1</v>
      </c>
      <c r="I3616" s="5">
        <f t="shared" si="391"/>
        <v>3.7037037037037035E-2</v>
      </c>
      <c r="M3616" s="3">
        <v>21</v>
      </c>
      <c r="N3616" s="11">
        <f t="shared" si="387"/>
        <v>0</v>
      </c>
      <c r="O3616" s="3">
        <v>1</v>
      </c>
      <c r="P3616" s="11">
        <f t="shared" si="393"/>
        <v>0</v>
      </c>
      <c r="Q3616" s="12">
        <f t="shared" ref="Q3616:Q3679" si="394">G3616-O3616-M3616</f>
        <v>6</v>
      </c>
      <c r="R3616" s="12">
        <f t="shared" si="388"/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385"/>
        <v>1435</v>
      </c>
      <c r="F3617" s="4">
        <f t="shared" si="386"/>
        <v>106</v>
      </c>
      <c r="G3617" s="4">
        <f t="shared" si="389"/>
        <v>173</v>
      </c>
      <c r="H3617" s="4">
        <f t="shared" si="392"/>
        <v>4</v>
      </c>
      <c r="I3617" s="5">
        <f t="shared" si="391"/>
        <v>2.3668639053254437E-2</v>
      </c>
      <c r="M3617" s="3">
        <v>36</v>
      </c>
      <c r="N3617" s="11">
        <f t="shared" si="387"/>
        <v>8</v>
      </c>
      <c r="O3617" s="3">
        <v>2</v>
      </c>
      <c r="P3617" s="11">
        <f t="shared" si="393"/>
        <v>0</v>
      </c>
      <c r="Q3617" s="12">
        <f t="shared" si="394"/>
        <v>135</v>
      </c>
      <c r="R3617" s="12">
        <f t="shared" si="388"/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385"/>
        <v>203</v>
      </c>
      <c r="F3618" s="4">
        <f t="shared" si="386"/>
        <v>17</v>
      </c>
      <c r="G3618" s="4">
        <f t="shared" si="389"/>
        <v>6</v>
      </c>
      <c r="H3618" s="4">
        <f t="shared" si="392"/>
        <v>0</v>
      </c>
      <c r="I3618" s="5">
        <f t="shared" si="391"/>
        <v>0</v>
      </c>
      <c r="M3618" s="3">
        <v>4</v>
      </c>
      <c r="N3618" s="11">
        <f t="shared" si="387"/>
        <v>0</v>
      </c>
      <c r="O3618" s="3">
        <v>1</v>
      </c>
      <c r="P3618" s="11">
        <f t="shared" si="393"/>
        <v>0</v>
      </c>
      <c r="Q3618" s="12">
        <f t="shared" si="394"/>
        <v>1</v>
      </c>
      <c r="R3618" s="12">
        <f t="shared" si="388"/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385"/>
        <v>3533</v>
      </c>
      <c r="F3619" s="4">
        <f t="shared" si="386"/>
        <v>114</v>
      </c>
      <c r="G3619" s="4">
        <f t="shared" si="389"/>
        <v>594</v>
      </c>
      <c r="H3619" s="4">
        <f t="shared" si="392"/>
        <v>2</v>
      </c>
      <c r="I3619" s="5">
        <f t="shared" si="391"/>
        <v>3.3783783783783786E-3</v>
      </c>
      <c r="M3619" s="3">
        <v>9</v>
      </c>
      <c r="N3619" s="11">
        <f t="shared" si="387"/>
        <v>0</v>
      </c>
      <c r="O3619" s="3">
        <v>0</v>
      </c>
      <c r="P3619" s="11">
        <f t="shared" si="393"/>
        <v>0</v>
      </c>
      <c r="Q3619" s="12">
        <f t="shared" si="394"/>
        <v>585</v>
      </c>
      <c r="R3619" s="12">
        <f t="shared" si="388"/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385"/>
        <v>1218</v>
      </c>
      <c r="F3620" s="4">
        <f t="shared" si="386"/>
        <v>21</v>
      </c>
      <c r="G3620" s="4">
        <f t="shared" si="389"/>
        <v>56</v>
      </c>
      <c r="H3620" s="4">
        <f t="shared" si="392"/>
        <v>1</v>
      </c>
      <c r="I3620" s="5">
        <f t="shared" si="391"/>
        <v>1.8181818181818181E-2</v>
      </c>
      <c r="M3620" s="3">
        <v>44</v>
      </c>
      <c r="N3620" s="11">
        <f t="shared" si="387"/>
        <v>1</v>
      </c>
      <c r="O3620" s="3">
        <v>3</v>
      </c>
      <c r="P3620" s="11">
        <f t="shared" si="393"/>
        <v>0</v>
      </c>
      <c r="Q3620" s="12">
        <f t="shared" si="394"/>
        <v>9</v>
      </c>
      <c r="R3620" s="12">
        <f t="shared" si="388"/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395">SUM(C3621:D3621)</f>
        <v>857</v>
      </c>
      <c r="F3621" s="4">
        <f t="shared" si="386"/>
        <v>58</v>
      </c>
      <c r="G3621" s="4">
        <f t="shared" si="389"/>
        <v>49</v>
      </c>
      <c r="H3621" s="4">
        <f t="shared" si="392"/>
        <v>1</v>
      </c>
      <c r="I3621" s="5">
        <f t="shared" si="391"/>
        <v>2.0833333333333332E-2</v>
      </c>
      <c r="M3621" s="3">
        <v>38</v>
      </c>
      <c r="N3621" s="11">
        <f t="shared" si="387"/>
        <v>1</v>
      </c>
      <c r="O3621" s="3">
        <v>1</v>
      </c>
      <c r="P3621" s="11">
        <f t="shared" si="393"/>
        <v>0</v>
      </c>
      <c r="Q3621" s="12">
        <f t="shared" si="394"/>
        <v>10</v>
      </c>
      <c r="R3621" s="12">
        <f t="shared" si="388"/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395"/>
        <v>416</v>
      </c>
      <c r="F3622" s="4">
        <f t="shared" ref="F3622:F3685" si="396">E3622-SUMIFS(E:E,A:A,A3622-1,B:B,B3622)</f>
        <v>16</v>
      </c>
      <c r="G3622" s="4">
        <f t="shared" si="389"/>
        <v>15</v>
      </c>
      <c r="H3622" s="4">
        <f t="shared" si="392"/>
        <v>1</v>
      </c>
      <c r="I3622" s="5">
        <f t="shared" si="391"/>
        <v>7.1428571428571425E-2</v>
      </c>
      <c r="M3622" s="3">
        <v>13</v>
      </c>
      <c r="N3622" s="11">
        <f t="shared" ref="N3622:N3685" si="397">M3622-SUMIFS(M:M,B:B,B3622,A:A,A3622-1)</f>
        <v>1</v>
      </c>
      <c r="O3622" s="3">
        <v>1</v>
      </c>
      <c r="P3622" s="11">
        <f t="shared" si="393"/>
        <v>0</v>
      </c>
      <c r="Q3622" s="12">
        <f t="shared" si="394"/>
        <v>1</v>
      </c>
      <c r="R3622" s="12">
        <f t="shared" ref="R3622:R3685" si="398"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395"/>
        <v>266</v>
      </c>
      <c r="F3623" s="4">
        <f t="shared" si="396"/>
        <v>12</v>
      </c>
      <c r="G3623" s="4">
        <f t="shared" si="389"/>
        <v>12</v>
      </c>
      <c r="H3623" s="4">
        <f t="shared" si="392"/>
        <v>1</v>
      </c>
      <c r="I3623" s="5">
        <f t="shared" si="391"/>
        <v>9.0909090909090912E-2</v>
      </c>
      <c r="M3623" s="3">
        <v>7</v>
      </c>
      <c r="N3623" s="11">
        <f t="shared" si="397"/>
        <v>1</v>
      </c>
      <c r="O3623" s="3">
        <v>0</v>
      </c>
      <c r="P3623" s="11">
        <f t="shared" si="393"/>
        <v>0</v>
      </c>
      <c r="Q3623" s="12">
        <f t="shared" si="394"/>
        <v>5</v>
      </c>
      <c r="R3623" s="12">
        <f t="shared" si="398"/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395"/>
        <v>472</v>
      </c>
      <c r="F3624" s="4">
        <f t="shared" si="396"/>
        <v>25</v>
      </c>
      <c r="G3624" s="4">
        <f t="shared" si="389"/>
        <v>18</v>
      </c>
      <c r="H3624" s="4">
        <f t="shared" si="392"/>
        <v>0</v>
      </c>
      <c r="I3624" s="5">
        <f t="shared" si="391"/>
        <v>0</v>
      </c>
      <c r="M3624" s="3">
        <v>12</v>
      </c>
      <c r="N3624" s="11">
        <f t="shared" si="397"/>
        <v>0</v>
      </c>
      <c r="O3624" s="3">
        <v>1</v>
      </c>
      <c r="P3624" s="11">
        <f t="shared" si="393"/>
        <v>0</v>
      </c>
      <c r="Q3624" s="12">
        <f t="shared" si="394"/>
        <v>5</v>
      </c>
      <c r="R3624" s="12">
        <f t="shared" si="398"/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395"/>
        <v>488</v>
      </c>
      <c r="F3625" s="4">
        <f t="shared" si="396"/>
        <v>39</v>
      </c>
      <c r="G3625" s="4">
        <f t="shared" si="389"/>
        <v>12</v>
      </c>
      <c r="H3625" s="4">
        <f t="shared" si="392"/>
        <v>0</v>
      </c>
      <c r="I3625" s="5">
        <f t="shared" si="391"/>
        <v>0</v>
      </c>
      <c r="M3625" s="3">
        <v>6</v>
      </c>
      <c r="N3625" s="11">
        <f t="shared" si="397"/>
        <v>0</v>
      </c>
      <c r="O3625" s="3">
        <v>1</v>
      </c>
      <c r="P3625" s="11">
        <f t="shared" si="393"/>
        <v>0</v>
      </c>
      <c r="Q3625" s="12">
        <f t="shared" si="394"/>
        <v>5</v>
      </c>
      <c r="R3625" s="12">
        <f t="shared" si="398"/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395"/>
        <v>897</v>
      </c>
      <c r="F3626" s="4">
        <f t="shared" si="396"/>
        <v>75</v>
      </c>
      <c r="G3626" s="4">
        <f t="shared" si="389"/>
        <v>46</v>
      </c>
      <c r="H3626" s="4">
        <f t="shared" si="392"/>
        <v>4</v>
      </c>
      <c r="I3626" s="5">
        <f t="shared" si="391"/>
        <v>9.5238095238095233E-2</v>
      </c>
      <c r="M3626" s="3">
        <v>25</v>
      </c>
      <c r="N3626" s="11">
        <f t="shared" si="397"/>
        <v>1</v>
      </c>
      <c r="O3626" s="3">
        <v>0</v>
      </c>
      <c r="P3626" s="11">
        <f t="shared" si="393"/>
        <v>0</v>
      </c>
      <c r="Q3626" s="12">
        <f t="shared" si="394"/>
        <v>21</v>
      </c>
      <c r="R3626" s="12">
        <f t="shared" si="398"/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395"/>
        <v>272</v>
      </c>
      <c r="F3627" s="4">
        <f t="shared" si="396"/>
        <v>8</v>
      </c>
      <c r="G3627" s="4">
        <f t="shared" si="389"/>
        <v>10</v>
      </c>
      <c r="H3627" s="4">
        <f t="shared" si="392"/>
        <v>0</v>
      </c>
      <c r="I3627" s="5">
        <f t="shared" si="391"/>
        <v>0</v>
      </c>
      <c r="M3627" s="3">
        <v>5</v>
      </c>
      <c r="N3627" s="11">
        <f t="shared" si="397"/>
        <v>0</v>
      </c>
      <c r="O3627" s="3">
        <v>0</v>
      </c>
      <c r="P3627" s="11">
        <f t="shared" si="393"/>
        <v>0</v>
      </c>
      <c r="Q3627" s="12">
        <f t="shared" si="394"/>
        <v>5</v>
      </c>
      <c r="R3627" s="12">
        <f t="shared" si="398"/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395"/>
        <v>253</v>
      </c>
      <c r="F3628" s="4">
        <f t="shared" si="396"/>
        <v>8</v>
      </c>
      <c r="G3628" s="4">
        <f t="shared" si="389"/>
        <v>5</v>
      </c>
      <c r="H3628" s="4">
        <f t="shared" si="392"/>
        <v>0</v>
      </c>
      <c r="I3628" s="5">
        <f t="shared" si="391"/>
        <v>0</v>
      </c>
      <c r="M3628" s="3">
        <v>5</v>
      </c>
      <c r="N3628" s="11">
        <f t="shared" si="397"/>
        <v>0</v>
      </c>
      <c r="O3628" s="3">
        <v>0</v>
      </c>
      <c r="P3628" s="11">
        <f t="shared" si="393"/>
        <v>0</v>
      </c>
      <c r="Q3628" s="12">
        <f t="shared" si="394"/>
        <v>0</v>
      </c>
      <c r="R3628" s="12">
        <f t="shared" si="398"/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395"/>
        <v>228</v>
      </c>
      <c r="F3629" s="4">
        <f t="shared" si="396"/>
        <v>2</v>
      </c>
      <c r="G3629" s="4">
        <f t="shared" si="389"/>
        <v>5</v>
      </c>
      <c r="H3629" s="4">
        <f t="shared" si="392"/>
        <v>0</v>
      </c>
      <c r="I3629" s="5">
        <f t="shared" si="391"/>
        <v>0</v>
      </c>
      <c r="M3629" s="3">
        <v>5</v>
      </c>
      <c r="N3629" s="11">
        <f t="shared" si="397"/>
        <v>0</v>
      </c>
      <c r="O3629" s="3">
        <v>0</v>
      </c>
      <c r="P3629" s="11">
        <f t="shared" si="393"/>
        <v>0</v>
      </c>
      <c r="Q3629" s="12">
        <f t="shared" si="394"/>
        <v>0</v>
      </c>
      <c r="R3629" s="12">
        <f t="shared" si="398"/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395"/>
        <v>418</v>
      </c>
      <c r="F3630" s="4">
        <f t="shared" si="396"/>
        <v>14</v>
      </c>
      <c r="G3630" s="4">
        <f t="shared" si="389"/>
        <v>16</v>
      </c>
      <c r="H3630" s="4">
        <f t="shared" si="392"/>
        <v>0</v>
      </c>
      <c r="I3630" s="5">
        <f t="shared" si="391"/>
        <v>0</v>
      </c>
      <c r="M3630" s="3">
        <v>14</v>
      </c>
      <c r="N3630" s="11">
        <f t="shared" si="397"/>
        <v>0</v>
      </c>
      <c r="O3630" s="3">
        <v>0</v>
      </c>
      <c r="P3630" s="11">
        <f t="shared" si="393"/>
        <v>0</v>
      </c>
      <c r="Q3630" s="12">
        <f t="shared" si="394"/>
        <v>2</v>
      </c>
      <c r="R3630" s="12">
        <f t="shared" si="398"/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395"/>
        <v>1066</v>
      </c>
      <c r="F3631" s="4">
        <f t="shared" si="396"/>
        <v>52</v>
      </c>
      <c r="G3631" s="4">
        <f t="shared" si="389"/>
        <v>36</v>
      </c>
      <c r="H3631" s="4">
        <f t="shared" si="392"/>
        <v>1</v>
      </c>
      <c r="I3631" s="5">
        <f t="shared" si="391"/>
        <v>2.8571428571428571E-2</v>
      </c>
      <c r="M3631" s="3">
        <v>16</v>
      </c>
      <c r="N3631" s="11">
        <f t="shared" si="397"/>
        <v>2</v>
      </c>
      <c r="O3631" s="3">
        <v>0</v>
      </c>
      <c r="P3631" s="11">
        <f t="shared" si="393"/>
        <v>0</v>
      </c>
      <c r="Q3631" s="12">
        <f t="shared" si="394"/>
        <v>20</v>
      </c>
      <c r="R3631" s="12">
        <f t="shared" si="398"/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395"/>
        <v>295</v>
      </c>
      <c r="F3632" s="4">
        <f t="shared" si="396"/>
        <v>9</v>
      </c>
      <c r="G3632" s="4">
        <f t="shared" si="389"/>
        <v>7</v>
      </c>
      <c r="H3632" s="4">
        <f t="shared" si="392"/>
        <v>0</v>
      </c>
      <c r="I3632" s="5">
        <f t="shared" si="391"/>
        <v>0</v>
      </c>
      <c r="M3632" s="3">
        <v>1</v>
      </c>
      <c r="N3632" s="11">
        <f t="shared" si="397"/>
        <v>0</v>
      </c>
      <c r="O3632" s="3">
        <v>0</v>
      </c>
      <c r="P3632" s="11">
        <f t="shared" si="393"/>
        <v>0</v>
      </c>
      <c r="Q3632" s="12">
        <f t="shared" si="394"/>
        <v>6</v>
      </c>
      <c r="R3632" s="12">
        <f t="shared" si="398"/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395"/>
        <v>1615</v>
      </c>
      <c r="F3633" s="4">
        <f t="shared" si="396"/>
        <v>36</v>
      </c>
      <c r="G3633" s="4">
        <f t="shared" si="389"/>
        <v>74</v>
      </c>
      <c r="H3633" s="4">
        <f t="shared" si="392"/>
        <v>0</v>
      </c>
      <c r="I3633" s="5">
        <f t="shared" si="391"/>
        <v>0</v>
      </c>
      <c r="M3633" s="3">
        <v>44</v>
      </c>
      <c r="N3633" s="11">
        <f t="shared" si="397"/>
        <v>1</v>
      </c>
      <c r="O3633" s="3">
        <v>1</v>
      </c>
      <c r="P3633" s="11">
        <f t="shared" si="393"/>
        <v>0</v>
      </c>
      <c r="Q3633" s="12">
        <f t="shared" si="394"/>
        <v>29</v>
      </c>
      <c r="R3633" s="12">
        <f t="shared" si="398"/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395"/>
        <v>17415</v>
      </c>
      <c r="F3634" s="4">
        <f t="shared" si="396"/>
        <v>951</v>
      </c>
      <c r="G3634" s="4">
        <f t="shared" si="389"/>
        <v>2612</v>
      </c>
      <c r="H3634" s="4">
        <f t="shared" si="392"/>
        <v>158</v>
      </c>
      <c r="I3634" s="5">
        <f t="shared" si="391"/>
        <v>6.4384678076609622E-2</v>
      </c>
      <c r="M3634" s="3">
        <v>1280</v>
      </c>
      <c r="N3634" s="11">
        <f t="shared" si="397"/>
        <v>62</v>
      </c>
      <c r="O3634" s="3">
        <v>28</v>
      </c>
      <c r="P3634" s="11">
        <f t="shared" si="393"/>
        <v>3</v>
      </c>
      <c r="Q3634" s="12">
        <f t="shared" si="394"/>
        <v>1304</v>
      </c>
      <c r="R3634" s="12">
        <f t="shared" si="398"/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395"/>
        <v>162</v>
      </c>
      <c r="F3635" s="4">
        <f t="shared" si="396"/>
        <v>14</v>
      </c>
      <c r="G3635" s="4">
        <f t="shared" si="389"/>
        <v>4</v>
      </c>
      <c r="H3635" s="4">
        <f t="shared" si="392"/>
        <v>0</v>
      </c>
      <c r="I3635" s="5">
        <f t="shared" si="391"/>
        <v>0</v>
      </c>
      <c r="M3635" s="3">
        <v>4</v>
      </c>
      <c r="N3635" s="11">
        <f t="shared" si="397"/>
        <v>0</v>
      </c>
      <c r="O3635" s="3">
        <v>0</v>
      </c>
      <c r="P3635" s="11">
        <f t="shared" si="393"/>
        <v>0</v>
      </c>
      <c r="Q3635" s="12">
        <f t="shared" si="394"/>
        <v>0</v>
      </c>
      <c r="R3635" s="12">
        <f t="shared" si="398"/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395"/>
        <v>579</v>
      </c>
      <c r="F3636" s="4">
        <f t="shared" si="396"/>
        <v>10</v>
      </c>
      <c r="G3636" s="4">
        <f t="shared" si="389"/>
        <v>15</v>
      </c>
      <c r="H3636" s="4">
        <f t="shared" si="392"/>
        <v>1</v>
      </c>
      <c r="I3636" s="5">
        <f t="shared" si="391"/>
        <v>7.1428571428571425E-2</v>
      </c>
      <c r="M3636" s="3">
        <v>9</v>
      </c>
      <c r="N3636" s="11">
        <f t="shared" si="397"/>
        <v>0</v>
      </c>
      <c r="O3636" s="3">
        <v>0</v>
      </c>
      <c r="P3636" s="11">
        <f t="shared" si="393"/>
        <v>0</v>
      </c>
      <c r="Q3636" s="12">
        <f t="shared" si="394"/>
        <v>6</v>
      </c>
      <c r="R3636" s="12">
        <f t="shared" si="398"/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395"/>
        <v>1095</v>
      </c>
      <c r="F3637" s="4">
        <f t="shared" si="396"/>
        <v>87</v>
      </c>
      <c r="G3637" s="4">
        <f t="shared" si="389"/>
        <v>72</v>
      </c>
      <c r="H3637" s="4">
        <f t="shared" si="392"/>
        <v>0</v>
      </c>
      <c r="I3637" s="5">
        <f t="shared" si="391"/>
        <v>0</v>
      </c>
      <c r="M3637" s="3">
        <v>39</v>
      </c>
      <c r="N3637" s="11">
        <f t="shared" si="397"/>
        <v>0</v>
      </c>
      <c r="O3637" s="3">
        <v>0</v>
      </c>
      <c r="P3637" s="11">
        <f t="shared" si="393"/>
        <v>0</v>
      </c>
      <c r="Q3637" s="12">
        <f t="shared" si="394"/>
        <v>33</v>
      </c>
      <c r="R3637" s="12">
        <f t="shared" si="398"/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395"/>
        <v>642</v>
      </c>
      <c r="F3638" s="4">
        <f t="shared" si="396"/>
        <v>37</v>
      </c>
      <c r="G3638" s="4">
        <f t="shared" si="389"/>
        <v>34</v>
      </c>
      <c r="H3638" s="4">
        <f t="shared" si="392"/>
        <v>0</v>
      </c>
      <c r="I3638" s="5">
        <f t="shared" si="391"/>
        <v>0</v>
      </c>
      <c r="M3638" s="3">
        <v>18</v>
      </c>
      <c r="N3638" s="11">
        <f t="shared" si="397"/>
        <v>1</v>
      </c>
      <c r="O3638" s="3">
        <v>0</v>
      </c>
      <c r="P3638" s="11">
        <f t="shared" si="393"/>
        <v>0</v>
      </c>
      <c r="Q3638" s="12">
        <f t="shared" si="394"/>
        <v>16</v>
      </c>
      <c r="R3638" s="12">
        <f t="shared" si="398"/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395"/>
        <v>1035</v>
      </c>
      <c r="F3639" s="4">
        <f t="shared" si="396"/>
        <v>31</v>
      </c>
      <c r="G3639" s="4">
        <f t="shared" si="389"/>
        <v>56</v>
      </c>
      <c r="H3639" s="4">
        <f t="shared" si="392"/>
        <v>3</v>
      </c>
      <c r="I3639" s="5">
        <f t="shared" si="391"/>
        <v>5.6603773584905662E-2</v>
      </c>
      <c r="M3639" s="3">
        <v>38</v>
      </c>
      <c r="N3639" s="11">
        <f t="shared" si="397"/>
        <v>0</v>
      </c>
      <c r="O3639" s="3">
        <v>1</v>
      </c>
      <c r="P3639" s="11">
        <f t="shared" si="393"/>
        <v>0</v>
      </c>
      <c r="Q3639" s="12">
        <f t="shared" si="394"/>
        <v>17</v>
      </c>
      <c r="R3639" s="12">
        <f t="shared" si="398"/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395"/>
        <v>219</v>
      </c>
      <c r="F3640" s="4">
        <f t="shared" si="396"/>
        <v>3</v>
      </c>
      <c r="G3640" s="4">
        <f t="shared" si="389"/>
        <v>4</v>
      </c>
      <c r="H3640" s="4">
        <f t="shared" si="392"/>
        <v>0</v>
      </c>
      <c r="I3640" s="5">
        <f t="shared" si="391"/>
        <v>0</v>
      </c>
      <c r="M3640" s="3">
        <v>2</v>
      </c>
      <c r="N3640" s="11">
        <f t="shared" si="397"/>
        <v>1</v>
      </c>
      <c r="O3640" s="3">
        <v>0</v>
      </c>
      <c r="P3640" s="11">
        <f t="shared" si="393"/>
        <v>0</v>
      </c>
      <c r="Q3640" s="12">
        <f t="shared" si="394"/>
        <v>2</v>
      </c>
      <c r="R3640" s="12">
        <f t="shared" si="398"/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395"/>
        <v>1075</v>
      </c>
      <c r="F3641" s="4">
        <f t="shared" si="396"/>
        <v>128</v>
      </c>
      <c r="G3641" s="4">
        <f t="shared" si="389"/>
        <v>36</v>
      </c>
      <c r="H3641" s="4">
        <f t="shared" si="392"/>
        <v>2</v>
      </c>
      <c r="I3641" s="5">
        <f t="shared" si="391"/>
        <v>5.8823529411764705E-2</v>
      </c>
      <c r="M3641" s="3">
        <v>26</v>
      </c>
      <c r="N3641" s="11">
        <f t="shared" si="397"/>
        <v>1</v>
      </c>
      <c r="O3641" s="3">
        <v>1</v>
      </c>
      <c r="P3641" s="11">
        <f t="shared" si="393"/>
        <v>0</v>
      </c>
      <c r="Q3641" s="12">
        <f t="shared" si="394"/>
        <v>9</v>
      </c>
      <c r="R3641" s="12">
        <f t="shared" si="398"/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395"/>
        <v>1158</v>
      </c>
      <c r="F3642" s="4">
        <f t="shared" si="396"/>
        <v>82</v>
      </c>
      <c r="G3642" s="4">
        <f t="shared" ref="G3642:G3705" si="399">C3642</f>
        <v>43</v>
      </c>
      <c r="H3642" s="4">
        <f t="shared" si="392"/>
        <v>-1</v>
      </c>
      <c r="I3642" s="5">
        <f t="shared" si="391"/>
        <v>-2.2727272727272728E-2</v>
      </c>
      <c r="M3642" s="3">
        <v>21</v>
      </c>
      <c r="N3642" s="11">
        <f t="shared" si="397"/>
        <v>0</v>
      </c>
      <c r="O3642" s="3">
        <v>1</v>
      </c>
      <c r="P3642" s="11">
        <f t="shared" si="393"/>
        <v>0</v>
      </c>
      <c r="Q3642" s="12">
        <f t="shared" si="394"/>
        <v>21</v>
      </c>
      <c r="R3642" s="12">
        <f t="shared" si="398"/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395"/>
        <v>409</v>
      </c>
      <c r="F3643" s="4">
        <f t="shared" si="396"/>
        <v>33</v>
      </c>
      <c r="G3643" s="4">
        <f t="shared" si="399"/>
        <v>8</v>
      </c>
      <c r="H3643" s="4">
        <f t="shared" si="392"/>
        <v>1</v>
      </c>
      <c r="I3643" s="5">
        <f t="shared" si="391"/>
        <v>0.14285714285714285</v>
      </c>
      <c r="M3643" s="3">
        <v>3</v>
      </c>
      <c r="N3643" s="11">
        <f t="shared" si="397"/>
        <v>0</v>
      </c>
      <c r="O3643" s="3">
        <v>0</v>
      </c>
      <c r="P3643" s="11">
        <f t="shared" si="393"/>
        <v>0</v>
      </c>
      <c r="Q3643" s="12">
        <f t="shared" si="394"/>
        <v>5</v>
      </c>
      <c r="R3643" s="12">
        <f t="shared" si="398"/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395"/>
        <v>282</v>
      </c>
      <c r="F3644" s="4">
        <f t="shared" si="396"/>
        <v>6</v>
      </c>
      <c r="G3644" s="4">
        <f t="shared" si="399"/>
        <v>5</v>
      </c>
      <c r="H3644" s="4">
        <f t="shared" si="392"/>
        <v>0</v>
      </c>
      <c r="I3644" s="5">
        <f t="shared" si="391"/>
        <v>0</v>
      </c>
      <c r="M3644" s="3">
        <v>4</v>
      </c>
      <c r="N3644" s="11">
        <f t="shared" si="397"/>
        <v>0</v>
      </c>
      <c r="O3644" s="3">
        <v>0</v>
      </c>
      <c r="P3644" s="11">
        <f t="shared" si="393"/>
        <v>0</v>
      </c>
      <c r="Q3644" s="12">
        <f t="shared" si="394"/>
        <v>1</v>
      </c>
      <c r="R3644" s="12">
        <f t="shared" si="398"/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395"/>
        <v>815</v>
      </c>
      <c r="F3645" s="4">
        <f t="shared" si="396"/>
        <v>35</v>
      </c>
      <c r="G3645" s="4">
        <f t="shared" si="399"/>
        <v>44</v>
      </c>
      <c r="H3645" s="4">
        <f t="shared" si="392"/>
        <v>1</v>
      </c>
      <c r="I3645" s="5">
        <f t="shared" si="391"/>
        <v>2.3255813953488372E-2</v>
      </c>
      <c r="M3645" s="3">
        <v>28</v>
      </c>
      <c r="N3645" s="11">
        <f t="shared" si="397"/>
        <v>0</v>
      </c>
      <c r="O3645" s="3">
        <v>2</v>
      </c>
      <c r="P3645" s="11">
        <f t="shared" si="393"/>
        <v>0</v>
      </c>
      <c r="Q3645" s="12">
        <f t="shared" si="394"/>
        <v>14</v>
      </c>
      <c r="R3645" s="12">
        <f t="shared" si="398"/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395"/>
        <v>333</v>
      </c>
      <c r="F3646" s="4">
        <f t="shared" si="396"/>
        <v>16</v>
      </c>
      <c r="G3646" s="4">
        <f t="shared" si="399"/>
        <v>28</v>
      </c>
      <c r="H3646" s="4">
        <f t="shared" si="392"/>
        <v>0</v>
      </c>
      <c r="I3646" s="5">
        <f t="shared" si="391"/>
        <v>0</v>
      </c>
      <c r="M3646" s="3">
        <v>22</v>
      </c>
      <c r="N3646" s="11">
        <f t="shared" si="397"/>
        <v>0</v>
      </c>
      <c r="O3646" s="3">
        <v>1</v>
      </c>
      <c r="P3646" s="11">
        <f t="shared" si="393"/>
        <v>0</v>
      </c>
      <c r="Q3646" s="12">
        <f t="shared" si="394"/>
        <v>5</v>
      </c>
      <c r="R3646" s="12">
        <f t="shared" si="398"/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395"/>
        <v>869</v>
      </c>
      <c r="F3647" s="4">
        <f t="shared" si="396"/>
        <v>36</v>
      </c>
      <c r="G3647" s="4">
        <f t="shared" si="399"/>
        <v>18</v>
      </c>
      <c r="H3647" s="4">
        <f t="shared" si="392"/>
        <v>1</v>
      </c>
      <c r="I3647" s="5">
        <f t="shared" si="391"/>
        <v>5.8823529411764705E-2</v>
      </c>
      <c r="M3647" s="3">
        <v>11</v>
      </c>
      <c r="N3647" s="11">
        <f t="shared" si="397"/>
        <v>1</v>
      </c>
      <c r="O3647" s="3">
        <v>2</v>
      </c>
      <c r="P3647" s="11">
        <f t="shared" si="393"/>
        <v>0</v>
      </c>
      <c r="Q3647" s="12">
        <f t="shared" si="394"/>
        <v>5</v>
      </c>
      <c r="R3647" s="12">
        <f t="shared" si="398"/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395"/>
        <v>2550</v>
      </c>
      <c r="F3648" s="4">
        <f t="shared" si="396"/>
        <v>418</v>
      </c>
      <c r="G3648" s="4">
        <f t="shared" si="399"/>
        <v>156</v>
      </c>
      <c r="H3648" s="4">
        <f t="shared" si="392"/>
        <v>4</v>
      </c>
      <c r="I3648" s="5">
        <f t="shared" si="391"/>
        <v>2.6315789473684209E-2</v>
      </c>
      <c r="M3648" s="3">
        <v>88</v>
      </c>
      <c r="N3648" s="11">
        <f t="shared" si="397"/>
        <v>0</v>
      </c>
      <c r="O3648" s="3">
        <v>13</v>
      </c>
      <c r="P3648" s="11">
        <f t="shared" si="393"/>
        <v>0</v>
      </c>
      <c r="Q3648" s="12">
        <f t="shared" si="394"/>
        <v>55</v>
      </c>
      <c r="R3648" s="12">
        <f t="shared" si="398"/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395"/>
        <v>51</v>
      </c>
      <c r="F3649" s="4">
        <f t="shared" si="396"/>
        <v>11</v>
      </c>
      <c r="G3649" s="4">
        <f t="shared" si="399"/>
        <v>0</v>
      </c>
      <c r="H3649" s="4">
        <f t="shared" si="392"/>
        <v>0</v>
      </c>
      <c r="I3649" s="5">
        <f t="shared" si="391"/>
        <v>0</v>
      </c>
      <c r="M3649" s="3">
        <v>0</v>
      </c>
      <c r="N3649" s="11">
        <f t="shared" si="397"/>
        <v>0</v>
      </c>
      <c r="O3649" s="3">
        <v>0</v>
      </c>
      <c r="P3649" s="11">
        <f t="shared" si="393"/>
        <v>0</v>
      </c>
      <c r="Q3649" s="12">
        <f t="shared" si="394"/>
        <v>0</v>
      </c>
      <c r="R3649" s="12">
        <f t="shared" si="398"/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395"/>
        <v>359</v>
      </c>
      <c r="F3650" s="4">
        <f t="shared" si="396"/>
        <v>12</v>
      </c>
      <c r="G3650" s="4">
        <f t="shared" si="399"/>
        <v>14</v>
      </c>
      <c r="H3650" s="4">
        <f t="shared" si="392"/>
        <v>3</v>
      </c>
      <c r="I3650" s="5">
        <f t="shared" si="391"/>
        <v>0.27272727272727271</v>
      </c>
      <c r="M3650" s="3">
        <v>8</v>
      </c>
      <c r="N3650" s="11">
        <f t="shared" si="397"/>
        <v>1</v>
      </c>
      <c r="O3650" s="3">
        <v>0</v>
      </c>
      <c r="P3650" s="11">
        <f t="shared" si="393"/>
        <v>0</v>
      </c>
      <c r="Q3650" s="12">
        <f t="shared" si="394"/>
        <v>6</v>
      </c>
      <c r="R3650" s="12">
        <f t="shared" si="398"/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395"/>
        <v>827</v>
      </c>
      <c r="F3651" s="4">
        <f t="shared" si="396"/>
        <v>19</v>
      </c>
      <c r="G3651" s="4">
        <f t="shared" si="399"/>
        <v>5</v>
      </c>
      <c r="H3651" s="4">
        <f t="shared" si="392"/>
        <v>0</v>
      </c>
      <c r="I3651" s="5">
        <f t="shared" ref="I3651:I3714" si="400">IFERROR((G3651-SUMIFS(G:G,A:A,A3651-1,B:B,B3651))/SUMIFS(G:G,A:A,A3651-1,B:B,B3651),0)</f>
        <v>0</v>
      </c>
      <c r="M3651" s="3">
        <v>3</v>
      </c>
      <c r="N3651" s="11">
        <f t="shared" si="397"/>
        <v>0</v>
      </c>
      <c r="O3651" s="3">
        <v>0</v>
      </c>
      <c r="P3651" s="11">
        <f t="shared" si="393"/>
        <v>0</v>
      </c>
      <c r="Q3651" s="12">
        <f t="shared" si="394"/>
        <v>2</v>
      </c>
      <c r="R3651" s="12">
        <f t="shared" si="398"/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395"/>
        <v>814</v>
      </c>
      <c r="F3652" s="4">
        <f t="shared" si="396"/>
        <v>69</v>
      </c>
      <c r="G3652" s="4">
        <f t="shared" si="399"/>
        <v>30</v>
      </c>
      <c r="H3652" s="4">
        <f t="shared" si="392"/>
        <v>0</v>
      </c>
      <c r="I3652" s="5">
        <f t="shared" si="400"/>
        <v>0</v>
      </c>
      <c r="M3652" s="3">
        <v>26</v>
      </c>
      <c r="N3652" s="11">
        <f t="shared" si="397"/>
        <v>0</v>
      </c>
      <c r="O3652" s="3">
        <v>2</v>
      </c>
      <c r="P3652" s="11">
        <f t="shared" si="393"/>
        <v>0</v>
      </c>
      <c r="Q3652" s="12">
        <f t="shared" si="394"/>
        <v>2</v>
      </c>
      <c r="R3652" s="12">
        <f t="shared" si="398"/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395"/>
        <v>350</v>
      </c>
      <c r="F3653" s="4">
        <f t="shared" si="396"/>
        <v>30</v>
      </c>
      <c r="G3653" s="4">
        <f t="shared" si="399"/>
        <v>20</v>
      </c>
      <c r="H3653" s="4">
        <f t="shared" ref="H3653:H3716" si="401">G3653-SUMIFS(G:G,A:A,A3653-1,B:B,B3653)</f>
        <v>1</v>
      </c>
      <c r="I3653" s="5">
        <f t="shared" si="400"/>
        <v>5.2631578947368418E-2</v>
      </c>
      <c r="M3653" s="3">
        <v>11</v>
      </c>
      <c r="N3653" s="11">
        <f t="shared" si="397"/>
        <v>0</v>
      </c>
      <c r="O3653" s="3">
        <v>1</v>
      </c>
      <c r="P3653" s="11">
        <f t="shared" si="393"/>
        <v>0</v>
      </c>
      <c r="Q3653" s="12">
        <f t="shared" si="394"/>
        <v>8</v>
      </c>
      <c r="R3653" s="12">
        <f t="shared" si="398"/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395"/>
        <v>544</v>
      </c>
      <c r="F3654" s="4">
        <f t="shared" si="396"/>
        <v>32</v>
      </c>
      <c r="G3654" s="4">
        <f t="shared" si="399"/>
        <v>7</v>
      </c>
      <c r="H3654" s="4">
        <f t="shared" si="401"/>
        <v>1</v>
      </c>
      <c r="I3654" s="5">
        <f t="shared" si="400"/>
        <v>0.16666666666666666</v>
      </c>
      <c r="M3654" s="3">
        <v>4</v>
      </c>
      <c r="N3654" s="11">
        <f t="shared" si="397"/>
        <v>1</v>
      </c>
      <c r="O3654" s="3">
        <v>0</v>
      </c>
      <c r="P3654" s="11">
        <f t="shared" si="393"/>
        <v>0</v>
      </c>
      <c r="Q3654" s="12">
        <f t="shared" si="394"/>
        <v>3</v>
      </c>
      <c r="R3654" s="12">
        <f t="shared" si="398"/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395"/>
        <v>601</v>
      </c>
      <c r="F3655" s="4">
        <f t="shared" si="396"/>
        <v>38</v>
      </c>
      <c r="G3655" s="4">
        <f t="shared" si="399"/>
        <v>13</v>
      </c>
      <c r="H3655" s="4">
        <f t="shared" si="401"/>
        <v>2</v>
      </c>
      <c r="I3655" s="5">
        <f t="shared" si="400"/>
        <v>0.18181818181818182</v>
      </c>
      <c r="M3655" s="3">
        <v>8</v>
      </c>
      <c r="N3655" s="11">
        <f t="shared" si="397"/>
        <v>1</v>
      </c>
      <c r="O3655" s="3">
        <v>0</v>
      </c>
      <c r="P3655" s="11">
        <f t="shared" si="393"/>
        <v>0</v>
      </c>
      <c r="Q3655" s="12">
        <f t="shared" si="394"/>
        <v>5</v>
      </c>
      <c r="R3655" s="12">
        <f t="shared" si="398"/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395"/>
        <v>535</v>
      </c>
      <c r="F3656" s="4">
        <f t="shared" si="396"/>
        <v>39</v>
      </c>
      <c r="G3656" s="4">
        <f t="shared" si="399"/>
        <v>44</v>
      </c>
      <c r="H3656" s="4">
        <f t="shared" si="401"/>
        <v>1</v>
      </c>
      <c r="I3656" s="5">
        <f t="shared" si="400"/>
        <v>2.3255813953488372E-2</v>
      </c>
      <c r="M3656" s="3">
        <v>2</v>
      </c>
      <c r="N3656" s="11">
        <f t="shared" si="397"/>
        <v>0</v>
      </c>
      <c r="O3656" s="3">
        <v>0</v>
      </c>
      <c r="P3656" s="11">
        <f t="shared" si="393"/>
        <v>0</v>
      </c>
      <c r="Q3656" s="12">
        <f t="shared" si="394"/>
        <v>42</v>
      </c>
      <c r="R3656" s="12">
        <f t="shared" si="398"/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395"/>
        <v>175</v>
      </c>
      <c r="F3657" s="4">
        <f t="shared" si="396"/>
        <v>6</v>
      </c>
      <c r="G3657" s="4">
        <f t="shared" si="399"/>
        <v>5</v>
      </c>
      <c r="H3657" s="4">
        <f t="shared" si="401"/>
        <v>0</v>
      </c>
      <c r="I3657" s="5">
        <f t="shared" si="400"/>
        <v>0</v>
      </c>
      <c r="M3657" s="3">
        <v>4</v>
      </c>
      <c r="N3657" s="11">
        <f t="shared" si="397"/>
        <v>0</v>
      </c>
      <c r="O3657" s="3">
        <v>0</v>
      </c>
      <c r="P3657" s="11">
        <f t="shared" si="393"/>
        <v>0</v>
      </c>
      <c r="Q3657" s="12">
        <f t="shared" si="394"/>
        <v>1</v>
      </c>
      <c r="R3657" s="12">
        <f t="shared" si="398"/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395"/>
        <v>276</v>
      </c>
      <c r="F3658" s="4">
        <f t="shared" si="396"/>
        <v>17</v>
      </c>
      <c r="G3658" s="4">
        <f t="shared" si="399"/>
        <v>10</v>
      </c>
      <c r="H3658" s="4">
        <f t="shared" si="401"/>
        <v>0</v>
      </c>
      <c r="I3658" s="5">
        <f t="shared" si="400"/>
        <v>0</v>
      </c>
      <c r="M3658" s="3">
        <v>6</v>
      </c>
      <c r="N3658" s="11">
        <f t="shared" si="397"/>
        <v>0</v>
      </c>
      <c r="O3658" s="3">
        <v>1</v>
      </c>
      <c r="P3658" s="11">
        <f t="shared" si="393"/>
        <v>0</v>
      </c>
      <c r="Q3658" s="12">
        <f t="shared" si="394"/>
        <v>3</v>
      </c>
      <c r="R3658" s="12">
        <f t="shared" si="398"/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395"/>
        <v>340</v>
      </c>
      <c r="F3659" s="4">
        <f t="shared" si="396"/>
        <v>2</v>
      </c>
      <c r="G3659" s="4">
        <f t="shared" si="399"/>
        <v>7</v>
      </c>
      <c r="H3659" s="4">
        <f t="shared" si="401"/>
        <v>0</v>
      </c>
      <c r="I3659" s="5">
        <f t="shared" si="400"/>
        <v>0</v>
      </c>
      <c r="M3659" s="3">
        <v>6</v>
      </c>
      <c r="N3659" s="11">
        <f t="shared" si="397"/>
        <v>0</v>
      </c>
      <c r="O3659" s="3">
        <v>0</v>
      </c>
      <c r="P3659" s="11">
        <f t="shared" si="393"/>
        <v>0</v>
      </c>
      <c r="Q3659" s="12">
        <f t="shared" si="394"/>
        <v>1</v>
      </c>
      <c r="R3659" s="12">
        <f t="shared" si="398"/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395"/>
        <v>822</v>
      </c>
      <c r="F3660" s="4">
        <f t="shared" si="396"/>
        <v>12</v>
      </c>
      <c r="G3660" s="4">
        <f t="shared" si="399"/>
        <v>19</v>
      </c>
      <c r="H3660" s="4">
        <f t="shared" si="401"/>
        <v>1</v>
      </c>
      <c r="I3660" s="5">
        <f t="shared" si="400"/>
        <v>5.5555555555555552E-2</v>
      </c>
      <c r="M3660" s="3">
        <v>15</v>
      </c>
      <c r="N3660" s="11">
        <f t="shared" si="397"/>
        <v>0</v>
      </c>
      <c r="O3660" s="3">
        <v>0</v>
      </c>
      <c r="P3660" s="11">
        <f t="shared" si="393"/>
        <v>0</v>
      </c>
      <c r="Q3660" s="12">
        <f t="shared" si="394"/>
        <v>4</v>
      </c>
      <c r="R3660" s="12">
        <f t="shared" si="398"/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395"/>
        <v>76</v>
      </c>
      <c r="F3661" s="4">
        <f t="shared" si="396"/>
        <v>1</v>
      </c>
      <c r="G3661" s="4">
        <f t="shared" si="399"/>
        <v>3</v>
      </c>
      <c r="H3661" s="4">
        <f t="shared" si="401"/>
        <v>0</v>
      </c>
      <c r="I3661" s="5">
        <f t="shared" si="400"/>
        <v>0</v>
      </c>
      <c r="M3661" s="3">
        <v>2</v>
      </c>
      <c r="N3661" s="11">
        <f t="shared" si="397"/>
        <v>0</v>
      </c>
      <c r="O3661" s="3">
        <v>0</v>
      </c>
      <c r="P3661" s="11">
        <f t="shared" si="393"/>
        <v>0</v>
      </c>
      <c r="Q3661" s="12">
        <f t="shared" si="394"/>
        <v>1</v>
      </c>
      <c r="R3661" s="12">
        <f t="shared" si="398"/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395"/>
        <v>6894</v>
      </c>
      <c r="F3662" s="4">
        <f t="shared" si="396"/>
        <v>285</v>
      </c>
      <c r="G3662" s="4">
        <f t="shared" si="399"/>
        <v>228</v>
      </c>
      <c r="H3662" s="4">
        <f t="shared" si="401"/>
        <v>7</v>
      </c>
      <c r="I3662" s="5">
        <f t="shared" si="400"/>
        <v>3.1674208144796379E-2</v>
      </c>
      <c r="M3662" s="3">
        <v>199</v>
      </c>
      <c r="N3662" s="11">
        <f t="shared" si="397"/>
        <v>2</v>
      </c>
      <c r="O3662" s="3">
        <v>5</v>
      </c>
      <c r="P3662" s="11">
        <f t="shared" si="393"/>
        <v>0</v>
      </c>
      <c r="Q3662" s="12">
        <f t="shared" si="394"/>
        <v>24</v>
      </c>
      <c r="R3662" s="12">
        <f t="shared" si="398"/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395"/>
        <v>1102</v>
      </c>
      <c r="F3663" s="4">
        <f t="shared" si="396"/>
        <v>7</v>
      </c>
      <c r="G3663" s="4">
        <f t="shared" si="399"/>
        <v>55</v>
      </c>
      <c r="H3663" s="4">
        <f t="shared" si="401"/>
        <v>2</v>
      </c>
      <c r="I3663" s="5">
        <f t="shared" si="400"/>
        <v>3.7735849056603772E-2</v>
      </c>
      <c r="M3663" s="3">
        <v>30</v>
      </c>
      <c r="N3663" s="11">
        <f t="shared" si="397"/>
        <v>30</v>
      </c>
      <c r="O3663" s="3">
        <v>0</v>
      </c>
      <c r="P3663" s="11">
        <f t="shared" si="393"/>
        <v>0</v>
      </c>
      <c r="Q3663" s="12">
        <f t="shared" si="394"/>
        <v>25</v>
      </c>
      <c r="R3663" s="12">
        <f t="shared" si="398"/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395"/>
        <v>356</v>
      </c>
      <c r="F3664" s="4">
        <f t="shared" si="396"/>
        <v>25</v>
      </c>
      <c r="G3664" s="4">
        <f t="shared" si="399"/>
        <v>21</v>
      </c>
      <c r="H3664" s="4">
        <f t="shared" si="401"/>
        <v>2</v>
      </c>
      <c r="I3664" s="5">
        <f t="shared" si="400"/>
        <v>0.10526315789473684</v>
      </c>
      <c r="M3664" s="3">
        <v>7</v>
      </c>
      <c r="N3664" s="11">
        <f t="shared" si="397"/>
        <v>2</v>
      </c>
      <c r="O3664" s="3">
        <v>0</v>
      </c>
      <c r="P3664" s="11">
        <f t="shared" si="393"/>
        <v>0</v>
      </c>
      <c r="Q3664" s="12">
        <f t="shared" si="394"/>
        <v>14</v>
      </c>
      <c r="R3664" s="12">
        <f t="shared" si="398"/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395"/>
        <v>819</v>
      </c>
      <c r="F3665" s="4">
        <f t="shared" si="396"/>
        <v>56</v>
      </c>
      <c r="G3665" s="4">
        <f t="shared" si="399"/>
        <v>17</v>
      </c>
      <c r="H3665" s="4">
        <f t="shared" si="401"/>
        <v>0</v>
      </c>
      <c r="I3665" s="5">
        <f t="shared" si="400"/>
        <v>0</v>
      </c>
      <c r="M3665" s="3">
        <v>16</v>
      </c>
      <c r="N3665" s="11">
        <f t="shared" si="397"/>
        <v>0</v>
      </c>
      <c r="O3665" s="3">
        <v>0</v>
      </c>
      <c r="P3665" s="11">
        <f t="shared" si="393"/>
        <v>0</v>
      </c>
      <c r="Q3665" s="12">
        <f t="shared" si="394"/>
        <v>1</v>
      </c>
      <c r="R3665" s="12">
        <f t="shared" si="398"/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395"/>
        <v>103</v>
      </c>
      <c r="F3666" s="4">
        <f t="shared" si="396"/>
        <v>9</v>
      </c>
      <c r="G3666" s="4">
        <f t="shared" si="399"/>
        <v>2</v>
      </c>
      <c r="H3666" s="4">
        <f t="shared" si="401"/>
        <v>0</v>
      </c>
      <c r="I3666" s="5">
        <f t="shared" si="400"/>
        <v>0</v>
      </c>
      <c r="M3666" s="3">
        <v>2</v>
      </c>
      <c r="N3666" s="11">
        <f t="shared" si="397"/>
        <v>0</v>
      </c>
      <c r="O3666" s="3">
        <v>0</v>
      </c>
      <c r="P3666" s="11">
        <f t="shared" si="393"/>
        <v>0</v>
      </c>
      <c r="Q3666" s="12">
        <f t="shared" si="394"/>
        <v>0</v>
      </c>
      <c r="R3666" s="12">
        <f t="shared" si="398"/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395"/>
        <v>503</v>
      </c>
      <c r="F3667" s="4">
        <f t="shared" si="396"/>
        <v>55</v>
      </c>
      <c r="G3667" s="4">
        <f t="shared" si="399"/>
        <v>13</v>
      </c>
      <c r="H3667" s="4">
        <f t="shared" si="401"/>
        <v>0</v>
      </c>
      <c r="I3667" s="5">
        <f t="shared" si="400"/>
        <v>0</v>
      </c>
      <c r="M3667" s="3">
        <v>8</v>
      </c>
      <c r="N3667" s="11">
        <f t="shared" si="397"/>
        <v>0</v>
      </c>
      <c r="O3667" s="3">
        <v>0</v>
      </c>
      <c r="P3667" s="11">
        <f t="shared" si="393"/>
        <v>0</v>
      </c>
      <c r="Q3667" s="12">
        <f t="shared" si="394"/>
        <v>5</v>
      </c>
      <c r="R3667" s="12">
        <f t="shared" si="398"/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395"/>
        <v>599</v>
      </c>
      <c r="F3668" s="4">
        <f t="shared" si="396"/>
        <v>37</v>
      </c>
      <c r="G3668" s="4">
        <f t="shared" si="399"/>
        <v>33</v>
      </c>
      <c r="H3668" s="4">
        <f t="shared" si="401"/>
        <v>1</v>
      </c>
      <c r="I3668" s="5">
        <f t="shared" si="400"/>
        <v>3.125E-2</v>
      </c>
      <c r="M3668" s="3">
        <v>22</v>
      </c>
      <c r="N3668" s="11">
        <f t="shared" si="397"/>
        <v>0</v>
      </c>
      <c r="O3668" s="3">
        <v>0</v>
      </c>
      <c r="P3668" s="11">
        <f t="shared" si="393"/>
        <v>0</v>
      </c>
      <c r="Q3668" s="12">
        <f t="shared" si="394"/>
        <v>11</v>
      </c>
      <c r="R3668" s="12">
        <f t="shared" si="398"/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395"/>
        <v>712</v>
      </c>
      <c r="F3669" s="4">
        <f t="shared" si="396"/>
        <v>5</v>
      </c>
      <c r="G3669" s="4">
        <f t="shared" si="399"/>
        <v>40</v>
      </c>
      <c r="H3669" s="4">
        <f t="shared" si="401"/>
        <v>1</v>
      </c>
      <c r="I3669" s="5">
        <f t="shared" si="400"/>
        <v>2.564102564102564E-2</v>
      </c>
      <c r="M3669" s="3">
        <v>20</v>
      </c>
      <c r="N3669" s="11">
        <f t="shared" si="397"/>
        <v>1</v>
      </c>
      <c r="O3669" s="3">
        <v>3</v>
      </c>
      <c r="P3669" s="11">
        <f t="shared" si="393"/>
        <v>0</v>
      </c>
      <c r="Q3669" s="12">
        <f t="shared" si="394"/>
        <v>17</v>
      </c>
      <c r="R3669" s="12">
        <f t="shared" si="398"/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395"/>
        <v>2606</v>
      </c>
      <c r="F3670" s="4">
        <f t="shared" si="396"/>
        <v>124</v>
      </c>
      <c r="G3670" s="4">
        <f t="shared" si="399"/>
        <v>135</v>
      </c>
      <c r="H3670" s="4">
        <f t="shared" si="401"/>
        <v>4</v>
      </c>
      <c r="I3670" s="5">
        <f t="shared" si="400"/>
        <v>3.0534351145038167E-2</v>
      </c>
      <c r="M3670" s="3">
        <v>71</v>
      </c>
      <c r="N3670" s="11">
        <f t="shared" si="397"/>
        <v>1</v>
      </c>
      <c r="O3670" s="3">
        <v>1</v>
      </c>
      <c r="P3670" s="11">
        <f t="shared" si="393"/>
        <v>0</v>
      </c>
      <c r="Q3670" s="12">
        <f t="shared" si="394"/>
        <v>63</v>
      </c>
      <c r="R3670" s="12">
        <f t="shared" si="398"/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395"/>
        <v>543</v>
      </c>
      <c r="F3671" s="4">
        <f t="shared" si="396"/>
        <v>39</v>
      </c>
      <c r="G3671" s="4">
        <f t="shared" si="399"/>
        <v>29</v>
      </c>
      <c r="H3671" s="4">
        <f t="shared" si="401"/>
        <v>1</v>
      </c>
      <c r="I3671" s="5">
        <f t="shared" si="400"/>
        <v>3.5714285714285712E-2</v>
      </c>
      <c r="M3671" s="3">
        <v>22</v>
      </c>
      <c r="N3671" s="11">
        <f t="shared" si="397"/>
        <v>0</v>
      </c>
      <c r="O3671" s="3">
        <v>1</v>
      </c>
      <c r="P3671" s="11">
        <f t="shared" si="393"/>
        <v>0</v>
      </c>
      <c r="Q3671" s="12">
        <f t="shared" si="394"/>
        <v>6</v>
      </c>
      <c r="R3671" s="12">
        <f t="shared" si="398"/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395"/>
        <v>561</v>
      </c>
      <c r="F3672" s="4">
        <f t="shared" si="396"/>
        <v>38</v>
      </c>
      <c r="G3672" s="4">
        <f t="shared" si="399"/>
        <v>22</v>
      </c>
      <c r="H3672" s="4">
        <f t="shared" si="401"/>
        <v>0</v>
      </c>
      <c r="I3672" s="5">
        <f t="shared" si="400"/>
        <v>0</v>
      </c>
      <c r="M3672" s="3">
        <v>12</v>
      </c>
      <c r="N3672" s="11">
        <f t="shared" si="397"/>
        <v>0</v>
      </c>
      <c r="O3672" s="3">
        <v>1</v>
      </c>
      <c r="P3672" s="11">
        <f t="shared" si="393"/>
        <v>0</v>
      </c>
      <c r="Q3672" s="12">
        <f t="shared" si="394"/>
        <v>9</v>
      </c>
      <c r="R3672" s="12">
        <f t="shared" si="398"/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395"/>
        <v>1531</v>
      </c>
      <c r="F3673" s="4">
        <f t="shared" si="396"/>
        <v>68</v>
      </c>
      <c r="G3673" s="4">
        <f t="shared" si="399"/>
        <v>42</v>
      </c>
      <c r="H3673" s="4">
        <f t="shared" si="401"/>
        <v>0</v>
      </c>
      <c r="I3673" s="5">
        <f t="shared" si="400"/>
        <v>0</v>
      </c>
      <c r="M3673" s="3">
        <v>33</v>
      </c>
      <c r="N3673" s="11">
        <f t="shared" si="397"/>
        <v>0</v>
      </c>
      <c r="O3673" s="3">
        <v>0</v>
      </c>
      <c r="P3673" s="11">
        <f t="shared" si="393"/>
        <v>0</v>
      </c>
      <c r="Q3673" s="12">
        <f t="shared" si="394"/>
        <v>9</v>
      </c>
      <c r="R3673" s="12">
        <f t="shared" si="398"/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395"/>
        <v>1362</v>
      </c>
      <c r="F3674" s="4">
        <f t="shared" si="396"/>
        <v>138</v>
      </c>
      <c r="G3674" s="4">
        <f t="shared" si="399"/>
        <v>92</v>
      </c>
      <c r="H3674" s="4">
        <f t="shared" si="401"/>
        <v>3</v>
      </c>
      <c r="I3674" s="5">
        <f t="shared" si="400"/>
        <v>3.3707865168539325E-2</v>
      </c>
      <c r="M3674" s="3">
        <v>5</v>
      </c>
      <c r="N3674" s="11">
        <f t="shared" si="397"/>
        <v>0</v>
      </c>
      <c r="O3674" s="3">
        <v>1</v>
      </c>
      <c r="P3674" s="11">
        <f t="shared" si="393"/>
        <v>0</v>
      </c>
      <c r="Q3674" s="12">
        <f t="shared" si="394"/>
        <v>86</v>
      </c>
      <c r="R3674" s="12">
        <f t="shared" si="398"/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395"/>
        <v>306</v>
      </c>
      <c r="F3675" s="4">
        <f t="shared" si="396"/>
        <v>21</v>
      </c>
      <c r="G3675" s="4">
        <f t="shared" si="399"/>
        <v>11</v>
      </c>
      <c r="H3675" s="4">
        <f t="shared" si="401"/>
        <v>0</v>
      </c>
      <c r="I3675" s="5">
        <f t="shared" si="400"/>
        <v>0</v>
      </c>
      <c r="M3675" s="3">
        <v>9</v>
      </c>
      <c r="N3675" s="11">
        <f t="shared" si="397"/>
        <v>0</v>
      </c>
      <c r="O3675" s="3">
        <v>0</v>
      </c>
      <c r="P3675" s="11">
        <f t="shared" si="393"/>
        <v>0</v>
      </c>
      <c r="Q3675" s="12">
        <f t="shared" si="394"/>
        <v>2</v>
      </c>
      <c r="R3675" s="12">
        <f t="shared" si="398"/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395"/>
        <v>165</v>
      </c>
      <c r="F3676" s="4">
        <f t="shared" si="396"/>
        <v>15</v>
      </c>
      <c r="G3676" s="4">
        <f t="shared" si="399"/>
        <v>8</v>
      </c>
      <c r="H3676" s="4">
        <f t="shared" si="401"/>
        <v>0</v>
      </c>
      <c r="I3676" s="5">
        <f t="shared" si="400"/>
        <v>0</v>
      </c>
      <c r="M3676" s="3">
        <v>3</v>
      </c>
      <c r="N3676" s="11">
        <f t="shared" si="397"/>
        <v>0</v>
      </c>
      <c r="O3676" s="3">
        <v>0</v>
      </c>
      <c r="P3676" s="11">
        <f t="shared" ref="P3676:P3739" si="402">O3676-SUMIFS(O:O,B:B,B3676,A:A,A3676-1)</f>
        <v>0</v>
      </c>
      <c r="Q3676" s="12">
        <f t="shared" si="394"/>
        <v>5</v>
      </c>
      <c r="R3676" s="12">
        <f t="shared" si="398"/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395"/>
        <v>429</v>
      </c>
      <c r="F3677" s="4">
        <f t="shared" si="396"/>
        <v>29</v>
      </c>
      <c r="G3677" s="4">
        <f t="shared" si="399"/>
        <v>20</v>
      </c>
      <c r="H3677" s="4">
        <f t="shared" si="401"/>
        <v>4</v>
      </c>
      <c r="I3677" s="5">
        <f t="shared" si="400"/>
        <v>0.25</v>
      </c>
      <c r="M3677" s="3">
        <v>10</v>
      </c>
      <c r="N3677" s="11">
        <f t="shared" si="397"/>
        <v>0</v>
      </c>
      <c r="O3677" s="3">
        <v>1</v>
      </c>
      <c r="P3677" s="11">
        <f t="shared" si="402"/>
        <v>0</v>
      </c>
      <c r="Q3677" s="12">
        <f t="shared" si="394"/>
        <v>9</v>
      </c>
      <c r="R3677" s="12">
        <f t="shared" si="398"/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395"/>
        <v>3116</v>
      </c>
      <c r="F3678" s="4">
        <f t="shared" si="396"/>
        <v>232</v>
      </c>
      <c r="G3678" s="4">
        <f t="shared" si="399"/>
        <v>146</v>
      </c>
      <c r="H3678" s="4">
        <f t="shared" si="401"/>
        <v>5</v>
      </c>
      <c r="I3678" s="5">
        <f t="shared" si="400"/>
        <v>3.5460992907801421E-2</v>
      </c>
      <c r="M3678" s="3">
        <v>71</v>
      </c>
      <c r="N3678" s="11">
        <f t="shared" si="397"/>
        <v>4</v>
      </c>
      <c r="O3678" s="3">
        <v>2</v>
      </c>
      <c r="P3678" s="11">
        <f t="shared" si="402"/>
        <v>0</v>
      </c>
      <c r="Q3678" s="12">
        <f t="shared" si="394"/>
        <v>73</v>
      </c>
      <c r="R3678" s="12">
        <f t="shared" si="398"/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395"/>
        <v>150</v>
      </c>
      <c r="F3679" s="4">
        <f t="shared" si="396"/>
        <v>12</v>
      </c>
      <c r="G3679" s="4">
        <f t="shared" si="399"/>
        <v>3</v>
      </c>
      <c r="H3679" s="4">
        <f t="shared" si="401"/>
        <v>0</v>
      </c>
      <c r="I3679" s="5">
        <f t="shared" si="400"/>
        <v>0</v>
      </c>
      <c r="M3679" s="3">
        <v>1</v>
      </c>
      <c r="N3679" s="11">
        <f t="shared" si="397"/>
        <v>0</v>
      </c>
      <c r="O3679" s="3">
        <v>0</v>
      </c>
      <c r="P3679" s="11">
        <f t="shared" si="402"/>
        <v>0</v>
      </c>
      <c r="Q3679" s="12">
        <f t="shared" si="394"/>
        <v>2</v>
      </c>
      <c r="R3679" s="12">
        <f t="shared" si="398"/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395"/>
        <v>278</v>
      </c>
      <c r="F3680" s="4">
        <f t="shared" si="396"/>
        <v>13</v>
      </c>
      <c r="G3680" s="4">
        <f t="shared" si="399"/>
        <v>6</v>
      </c>
      <c r="H3680" s="4">
        <f t="shared" si="401"/>
        <v>0</v>
      </c>
      <c r="I3680" s="5">
        <f t="shared" si="400"/>
        <v>0</v>
      </c>
      <c r="M3680" s="3">
        <v>6</v>
      </c>
      <c r="N3680" s="11">
        <f t="shared" si="397"/>
        <v>0</v>
      </c>
      <c r="O3680" s="3">
        <v>0</v>
      </c>
      <c r="P3680" s="11">
        <f t="shared" si="402"/>
        <v>0</v>
      </c>
      <c r="Q3680" s="12">
        <f t="shared" ref="Q3680:Q3712" si="403">G3680-O3680-M3680</f>
        <v>0</v>
      </c>
      <c r="R3680" s="12">
        <f t="shared" si="398"/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395"/>
        <v>387</v>
      </c>
      <c r="F3681" s="4">
        <f t="shared" si="396"/>
        <v>18</v>
      </c>
      <c r="G3681" s="4">
        <f t="shared" si="399"/>
        <v>13</v>
      </c>
      <c r="H3681" s="4">
        <f t="shared" si="401"/>
        <v>1</v>
      </c>
      <c r="I3681" s="5">
        <f t="shared" si="400"/>
        <v>8.3333333333333329E-2</v>
      </c>
      <c r="M3681" s="3">
        <v>6</v>
      </c>
      <c r="N3681" s="11">
        <f t="shared" si="397"/>
        <v>0</v>
      </c>
      <c r="O3681" s="3">
        <v>1</v>
      </c>
      <c r="P3681" s="11">
        <f t="shared" si="402"/>
        <v>0</v>
      </c>
      <c r="Q3681" s="12">
        <f t="shared" si="403"/>
        <v>6</v>
      </c>
      <c r="R3681" s="12">
        <f t="shared" si="398"/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395"/>
        <v>572</v>
      </c>
      <c r="F3682" s="4">
        <f t="shared" si="396"/>
        <v>14</v>
      </c>
      <c r="G3682" s="4">
        <f t="shared" si="399"/>
        <v>8</v>
      </c>
      <c r="H3682" s="4">
        <f t="shared" si="401"/>
        <v>0</v>
      </c>
      <c r="I3682" s="5">
        <f t="shared" si="400"/>
        <v>0</v>
      </c>
      <c r="M3682" s="3">
        <v>6</v>
      </c>
      <c r="N3682" s="11">
        <f t="shared" si="397"/>
        <v>0</v>
      </c>
      <c r="O3682" s="3">
        <v>0</v>
      </c>
      <c r="P3682" s="11">
        <f t="shared" si="402"/>
        <v>0</v>
      </c>
      <c r="Q3682" s="12">
        <f t="shared" si="403"/>
        <v>2</v>
      </c>
      <c r="R3682" s="12">
        <f t="shared" si="398"/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395"/>
        <v>83</v>
      </c>
      <c r="F3683" s="4">
        <f t="shared" si="396"/>
        <v>8</v>
      </c>
      <c r="G3683" s="4">
        <f t="shared" si="399"/>
        <v>9</v>
      </c>
      <c r="H3683" s="4">
        <f t="shared" si="401"/>
        <v>1</v>
      </c>
      <c r="I3683" s="5">
        <f t="shared" si="400"/>
        <v>0.125</v>
      </c>
      <c r="M3683" s="3">
        <v>4</v>
      </c>
      <c r="N3683" s="11">
        <f t="shared" si="397"/>
        <v>0</v>
      </c>
      <c r="O3683" s="3">
        <v>0</v>
      </c>
      <c r="P3683" s="11">
        <f t="shared" si="402"/>
        <v>0</v>
      </c>
      <c r="Q3683" s="12">
        <f t="shared" si="403"/>
        <v>5</v>
      </c>
      <c r="R3683" s="12">
        <f t="shared" si="398"/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395"/>
        <v>168</v>
      </c>
      <c r="F3684" s="4">
        <f t="shared" si="396"/>
        <v>4</v>
      </c>
      <c r="G3684" s="4">
        <f t="shared" si="399"/>
        <v>0</v>
      </c>
      <c r="H3684" s="4">
        <f t="shared" si="401"/>
        <v>0</v>
      </c>
      <c r="I3684" s="5">
        <f t="shared" si="400"/>
        <v>0</v>
      </c>
      <c r="M3684" s="3">
        <v>0</v>
      </c>
      <c r="N3684" s="11">
        <f t="shared" si="397"/>
        <v>0</v>
      </c>
      <c r="O3684" s="3">
        <v>0</v>
      </c>
      <c r="P3684" s="11">
        <f t="shared" si="402"/>
        <v>0</v>
      </c>
      <c r="Q3684" s="12">
        <f t="shared" si="403"/>
        <v>0</v>
      </c>
      <c r="R3684" s="12">
        <f t="shared" si="398"/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404">SUM(C3685:D3685)</f>
        <v>167</v>
      </c>
      <c r="F3685" s="4">
        <f t="shared" si="396"/>
        <v>21</v>
      </c>
      <c r="G3685" s="4">
        <f t="shared" si="399"/>
        <v>8</v>
      </c>
      <c r="H3685" s="4">
        <f t="shared" si="401"/>
        <v>1</v>
      </c>
      <c r="I3685" s="5">
        <f t="shared" si="400"/>
        <v>0.14285714285714285</v>
      </c>
      <c r="M3685" s="3">
        <v>5</v>
      </c>
      <c r="N3685" s="11">
        <f t="shared" si="397"/>
        <v>0</v>
      </c>
      <c r="O3685" s="3">
        <v>0</v>
      </c>
      <c r="P3685" s="11">
        <f t="shared" si="402"/>
        <v>0</v>
      </c>
      <c r="Q3685" s="12">
        <f t="shared" si="403"/>
        <v>3</v>
      </c>
      <c r="R3685" s="12">
        <f t="shared" si="398"/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404"/>
        <v>1887</v>
      </c>
      <c r="F3686" s="4">
        <f t="shared" ref="F3686:F3749" si="405">E3686-SUMIFS(E:E,A:A,A3686-1,B:B,B3686)</f>
        <v>91</v>
      </c>
      <c r="G3686" s="4">
        <f t="shared" si="399"/>
        <v>121</v>
      </c>
      <c r="H3686" s="4">
        <f t="shared" si="401"/>
        <v>2</v>
      </c>
      <c r="I3686" s="5">
        <f t="shared" si="400"/>
        <v>1.680672268907563E-2</v>
      </c>
      <c r="M3686" s="3">
        <v>82</v>
      </c>
      <c r="N3686" s="11">
        <f t="shared" ref="N3686:N3749" si="406">M3686-SUMIFS(M:M,B:B,B3686,A:A,A3686-1)</f>
        <v>1</v>
      </c>
      <c r="O3686" s="3">
        <v>5</v>
      </c>
      <c r="P3686" s="11">
        <f t="shared" si="402"/>
        <v>0</v>
      </c>
      <c r="Q3686" s="12">
        <f t="shared" si="403"/>
        <v>34</v>
      </c>
      <c r="R3686" s="12">
        <f t="shared" ref="R3686:R3749" si="407"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404"/>
        <v>494</v>
      </c>
      <c r="F3687" s="4">
        <f t="shared" si="405"/>
        <v>75</v>
      </c>
      <c r="G3687" s="4">
        <f t="shared" si="399"/>
        <v>5</v>
      </c>
      <c r="H3687" s="4">
        <f t="shared" si="401"/>
        <v>1</v>
      </c>
      <c r="I3687" s="5">
        <f t="shared" si="400"/>
        <v>0.25</v>
      </c>
      <c r="M3687" s="3">
        <v>4</v>
      </c>
      <c r="N3687" s="11">
        <f t="shared" si="406"/>
        <v>0</v>
      </c>
      <c r="O3687" s="3">
        <v>0</v>
      </c>
      <c r="P3687" s="11">
        <f t="shared" si="402"/>
        <v>0</v>
      </c>
      <c r="Q3687" s="12">
        <f t="shared" si="403"/>
        <v>1</v>
      </c>
      <c r="R3687" s="12">
        <f t="shared" si="407"/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404"/>
        <v>1478</v>
      </c>
      <c r="F3688" s="4">
        <f t="shared" si="405"/>
        <v>64</v>
      </c>
      <c r="G3688" s="4">
        <f t="shared" si="399"/>
        <v>7</v>
      </c>
      <c r="H3688" s="4">
        <f t="shared" si="401"/>
        <v>0</v>
      </c>
      <c r="I3688" s="5">
        <f t="shared" si="400"/>
        <v>0</v>
      </c>
      <c r="M3688" s="3">
        <v>7</v>
      </c>
      <c r="N3688" s="11">
        <f t="shared" si="406"/>
        <v>0</v>
      </c>
      <c r="O3688" s="3">
        <v>0</v>
      </c>
      <c r="P3688" s="11">
        <f t="shared" si="402"/>
        <v>0</v>
      </c>
      <c r="Q3688" s="12">
        <f t="shared" si="403"/>
        <v>0</v>
      </c>
      <c r="R3688" s="12">
        <f t="shared" si="407"/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404"/>
        <v>1604</v>
      </c>
      <c r="F3689" s="4">
        <f t="shared" si="405"/>
        <v>89</v>
      </c>
      <c r="G3689" s="4">
        <f t="shared" si="399"/>
        <v>148</v>
      </c>
      <c r="H3689" s="4">
        <f t="shared" si="401"/>
        <v>9</v>
      </c>
      <c r="I3689" s="5">
        <f t="shared" si="400"/>
        <v>6.4748201438848921E-2</v>
      </c>
      <c r="M3689" s="3">
        <v>97</v>
      </c>
      <c r="N3689" s="11">
        <f t="shared" si="406"/>
        <v>5</v>
      </c>
      <c r="O3689" s="3">
        <v>0</v>
      </c>
      <c r="P3689" s="11">
        <f t="shared" si="402"/>
        <v>0</v>
      </c>
      <c r="Q3689" s="12">
        <f t="shared" si="403"/>
        <v>51</v>
      </c>
      <c r="R3689" s="12">
        <f t="shared" si="407"/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404"/>
        <v>4920</v>
      </c>
      <c r="F3690" s="4">
        <f t="shared" si="405"/>
        <v>236</v>
      </c>
      <c r="G3690" s="4">
        <f t="shared" si="399"/>
        <v>474</v>
      </c>
      <c r="H3690" s="4">
        <f t="shared" si="401"/>
        <v>26</v>
      </c>
      <c r="I3690" s="5">
        <f t="shared" si="400"/>
        <v>5.8035714285714288E-2</v>
      </c>
      <c r="M3690" s="3">
        <v>199</v>
      </c>
      <c r="N3690" s="11">
        <f t="shared" si="406"/>
        <v>1</v>
      </c>
      <c r="O3690" s="3">
        <v>11</v>
      </c>
      <c r="P3690" s="11">
        <f t="shared" si="402"/>
        <v>0</v>
      </c>
      <c r="Q3690" s="12">
        <f t="shared" si="403"/>
        <v>264</v>
      </c>
      <c r="R3690" s="12">
        <f t="shared" si="407"/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404"/>
        <v>250</v>
      </c>
      <c r="F3691" s="4">
        <f t="shared" si="405"/>
        <v>2</v>
      </c>
      <c r="G3691" s="4">
        <f t="shared" si="399"/>
        <v>11</v>
      </c>
      <c r="H3691" s="4">
        <f t="shared" si="401"/>
        <v>0</v>
      </c>
      <c r="I3691" s="5">
        <f t="shared" si="400"/>
        <v>0</v>
      </c>
      <c r="M3691" s="3">
        <v>11</v>
      </c>
      <c r="N3691" s="11">
        <f t="shared" si="406"/>
        <v>0</v>
      </c>
      <c r="O3691" s="3">
        <v>0</v>
      </c>
      <c r="P3691" s="11">
        <f t="shared" si="402"/>
        <v>0</v>
      </c>
      <c r="Q3691" s="12">
        <f t="shared" si="403"/>
        <v>0</v>
      </c>
      <c r="R3691" s="12">
        <f t="shared" si="407"/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404"/>
        <v>434</v>
      </c>
      <c r="F3692" s="4">
        <f t="shared" si="405"/>
        <v>74</v>
      </c>
      <c r="G3692" s="4">
        <f t="shared" si="399"/>
        <v>5</v>
      </c>
      <c r="H3692" s="4">
        <f t="shared" si="401"/>
        <v>0</v>
      </c>
      <c r="I3692" s="5">
        <f t="shared" si="400"/>
        <v>0</v>
      </c>
      <c r="M3692" s="3">
        <v>3</v>
      </c>
      <c r="N3692" s="11">
        <f t="shared" si="406"/>
        <v>0</v>
      </c>
      <c r="O3692" s="3">
        <v>0</v>
      </c>
      <c r="P3692" s="11">
        <f t="shared" si="402"/>
        <v>0</v>
      </c>
      <c r="Q3692" s="12">
        <f t="shared" si="403"/>
        <v>2</v>
      </c>
      <c r="R3692" s="12">
        <f t="shared" si="407"/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404"/>
        <v>1583</v>
      </c>
      <c r="F3693" s="4">
        <f t="shared" si="405"/>
        <v>26</v>
      </c>
      <c r="G3693" s="4">
        <f t="shared" si="399"/>
        <v>49</v>
      </c>
      <c r="H3693" s="4">
        <f t="shared" si="401"/>
        <v>1</v>
      </c>
      <c r="I3693" s="5">
        <f t="shared" si="400"/>
        <v>2.0833333333333332E-2</v>
      </c>
      <c r="M3693" s="3">
        <v>28</v>
      </c>
      <c r="N3693" s="11">
        <f t="shared" si="406"/>
        <v>0</v>
      </c>
      <c r="O3693" s="3">
        <v>1</v>
      </c>
      <c r="P3693" s="11">
        <f t="shared" si="402"/>
        <v>0</v>
      </c>
      <c r="Q3693" s="12">
        <f t="shared" si="403"/>
        <v>20</v>
      </c>
      <c r="R3693" s="12">
        <f t="shared" si="407"/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404"/>
        <v>21852</v>
      </c>
      <c r="F3694" s="4">
        <f t="shared" si="405"/>
        <v>1039</v>
      </c>
      <c r="G3694" s="4">
        <f t="shared" si="399"/>
        <v>2507</v>
      </c>
      <c r="H3694" s="4">
        <f t="shared" si="401"/>
        <v>75</v>
      </c>
      <c r="I3694" s="5">
        <f t="shared" si="400"/>
        <v>3.0838815789473683E-2</v>
      </c>
      <c r="M3694" s="3">
        <v>1288</v>
      </c>
      <c r="N3694" s="11">
        <f t="shared" si="406"/>
        <v>48</v>
      </c>
      <c r="O3694" s="3">
        <v>47</v>
      </c>
      <c r="P3694" s="11">
        <f t="shared" si="402"/>
        <v>3</v>
      </c>
      <c r="Q3694" s="12">
        <f t="shared" si="403"/>
        <v>1172</v>
      </c>
      <c r="R3694" s="12">
        <f t="shared" si="407"/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404"/>
        <v>441</v>
      </c>
      <c r="F3695" s="4">
        <f t="shared" si="405"/>
        <v>5</v>
      </c>
      <c r="G3695" s="4">
        <f t="shared" si="399"/>
        <v>21</v>
      </c>
      <c r="H3695" s="4">
        <f t="shared" si="401"/>
        <v>1</v>
      </c>
      <c r="I3695" s="5">
        <f t="shared" si="400"/>
        <v>0.05</v>
      </c>
      <c r="M3695" s="3">
        <v>9</v>
      </c>
      <c r="N3695" s="11">
        <f t="shared" si="406"/>
        <v>0</v>
      </c>
      <c r="O3695" s="3">
        <v>1</v>
      </c>
      <c r="P3695" s="11">
        <f t="shared" si="402"/>
        <v>0</v>
      </c>
      <c r="Q3695" s="12">
        <f t="shared" si="403"/>
        <v>11</v>
      </c>
      <c r="R3695" s="12">
        <f t="shared" si="407"/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404"/>
        <v>177</v>
      </c>
      <c r="F3696" s="4">
        <f t="shared" si="405"/>
        <v>7</v>
      </c>
      <c r="G3696" s="4">
        <f t="shared" si="399"/>
        <v>7</v>
      </c>
      <c r="H3696" s="4">
        <f t="shared" si="401"/>
        <v>0</v>
      </c>
      <c r="I3696" s="5">
        <f t="shared" si="400"/>
        <v>0</v>
      </c>
      <c r="M3696" s="3">
        <v>2</v>
      </c>
      <c r="N3696" s="11">
        <f t="shared" si="406"/>
        <v>0</v>
      </c>
      <c r="O3696" s="3">
        <v>0</v>
      </c>
      <c r="P3696" s="11">
        <f t="shared" si="402"/>
        <v>0</v>
      </c>
      <c r="Q3696" s="12">
        <f t="shared" si="403"/>
        <v>5</v>
      </c>
      <c r="R3696" s="12">
        <f t="shared" si="407"/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404"/>
        <v>1330</v>
      </c>
      <c r="F3697" s="4">
        <f t="shared" si="405"/>
        <v>48</v>
      </c>
      <c r="G3697" s="4">
        <f t="shared" si="399"/>
        <v>49</v>
      </c>
      <c r="H3697" s="4">
        <f t="shared" si="401"/>
        <v>1</v>
      </c>
      <c r="I3697" s="5">
        <f t="shared" si="400"/>
        <v>2.0833333333333332E-2</v>
      </c>
      <c r="M3697" s="3">
        <v>43</v>
      </c>
      <c r="N3697" s="11">
        <f t="shared" si="406"/>
        <v>0</v>
      </c>
      <c r="O3697" s="3">
        <v>1</v>
      </c>
      <c r="P3697" s="11">
        <f t="shared" si="402"/>
        <v>0</v>
      </c>
      <c r="Q3697" s="12">
        <f t="shared" si="403"/>
        <v>5</v>
      </c>
      <c r="R3697" s="12">
        <f t="shared" si="407"/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404"/>
        <v>3935</v>
      </c>
      <c r="F3698" s="4">
        <f t="shared" si="405"/>
        <v>144</v>
      </c>
      <c r="G3698" s="4">
        <f t="shared" si="399"/>
        <v>623</v>
      </c>
      <c r="H3698" s="4">
        <f t="shared" si="401"/>
        <v>4</v>
      </c>
      <c r="I3698" s="5">
        <f t="shared" si="400"/>
        <v>6.462035541195477E-3</v>
      </c>
      <c r="M3698" s="3">
        <v>325</v>
      </c>
      <c r="N3698" s="11">
        <f t="shared" si="406"/>
        <v>4</v>
      </c>
      <c r="O3698" s="3">
        <v>37</v>
      </c>
      <c r="P3698" s="11">
        <f t="shared" si="402"/>
        <v>0</v>
      </c>
      <c r="Q3698" s="12">
        <f t="shared" si="403"/>
        <v>261</v>
      </c>
      <c r="R3698" s="12">
        <f t="shared" si="407"/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404"/>
        <v>1402</v>
      </c>
      <c r="F3699" s="4">
        <f t="shared" si="405"/>
        <v>58</v>
      </c>
      <c r="G3699" s="4">
        <f t="shared" si="399"/>
        <v>98</v>
      </c>
      <c r="H3699" s="4">
        <f t="shared" si="401"/>
        <v>0</v>
      </c>
      <c r="I3699" s="5">
        <f t="shared" si="400"/>
        <v>0</v>
      </c>
      <c r="M3699" s="3">
        <v>51</v>
      </c>
      <c r="N3699" s="11">
        <f t="shared" si="406"/>
        <v>2</v>
      </c>
      <c r="O3699" s="3">
        <v>0</v>
      </c>
      <c r="P3699" s="11">
        <f t="shared" si="402"/>
        <v>0</v>
      </c>
      <c r="Q3699" s="12">
        <f t="shared" si="403"/>
        <v>47</v>
      </c>
      <c r="R3699" s="12">
        <f t="shared" si="407"/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404"/>
        <v>893</v>
      </c>
      <c r="F3700" s="4">
        <f t="shared" si="405"/>
        <v>432</v>
      </c>
      <c r="G3700" s="4">
        <f t="shared" si="399"/>
        <v>123</v>
      </c>
      <c r="H3700" s="4">
        <f t="shared" si="401"/>
        <v>1</v>
      </c>
      <c r="I3700" s="5">
        <f t="shared" si="400"/>
        <v>8.1967213114754103E-3</v>
      </c>
      <c r="M3700" s="3">
        <v>11</v>
      </c>
      <c r="N3700" s="11">
        <f t="shared" si="406"/>
        <v>0</v>
      </c>
      <c r="O3700" s="3">
        <v>1</v>
      </c>
      <c r="P3700" s="11">
        <f t="shared" si="402"/>
        <v>0</v>
      </c>
      <c r="Q3700" s="12">
        <f t="shared" si="403"/>
        <v>111</v>
      </c>
      <c r="R3700" s="12">
        <f t="shared" si="407"/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404"/>
        <v>147</v>
      </c>
      <c r="F3701" s="4">
        <f t="shared" si="405"/>
        <v>4</v>
      </c>
      <c r="G3701" s="4">
        <f t="shared" si="399"/>
        <v>1</v>
      </c>
      <c r="H3701" s="4">
        <f t="shared" si="401"/>
        <v>0</v>
      </c>
      <c r="I3701" s="5">
        <f t="shared" si="400"/>
        <v>0</v>
      </c>
      <c r="M3701" s="3">
        <v>1</v>
      </c>
      <c r="N3701" s="11">
        <f t="shared" si="406"/>
        <v>0</v>
      </c>
      <c r="O3701" s="3">
        <v>0</v>
      </c>
      <c r="P3701" s="11">
        <f t="shared" si="402"/>
        <v>0</v>
      </c>
      <c r="Q3701" s="12">
        <f t="shared" si="403"/>
        <v>0</v>
      </c>
      <c r="R3701" s="12">
        <f t="shared" si="407"/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404"/>
        <v>254</v>
      </c>
      <c r="F3702" s="4">
        <f t="shared" si="405"/>
        <v>14</v>
      </c>
      <c r="G3702" s="4">
        <f t="shared" si="399"/>
        <v>3</v>
      </c>
      <c r="H3702" s="4">
        <f t="shared" si="401"/>
        <v>0</v>
      </c>
      <c r="I3702" s="5">
        <f t="shared" si="400"/>
        <v>0</v>
      </c>
      <c r="M3702" s="3">
        <v>2</v>
      </c>
      <c r="N3702" s="11">
        <f t="shared" si="406"/>
        <v>0</v>
      </c>
      <c r="O3702" s="3">
        <v>0</v>
      </c>
      <c r="P3702" s="11">
        <f t="shared" si="402"/>
        <v>0</v>
      </c>
      <c r="Q3702" s="12">
        <f t="shared" si="403"/>
        <v>1</v>
      </c>
      <c r="R3702" s="12">
        <f t="shared" si="407"/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404"/>
        <v>188</v>
      </c>
      <c r="F3703" s="4">
        <f t="shared" si="405"/>
        <v>4</v>
      </c>
      <c r="G3703" s="4">
        <f t="shared" si="399"/>
        <v>2</v>
      </c>
      <c r="H3703" s="4">
        <f t="shared" si="401"/>
        <v>0</v>
      </c>
      <c r="I3703" s="5">
        <f t="shared" si="400"/>
        <v>0</v>
      </c>
      <c r="M3703" s="3">
        <v>1</v>
      </c>
      <c r="N3703" s="11">
        <f t="shared" si="406"/>
        <v>1</v>
      </c>
      <c r="O3703" s="3">
        <v>0</v>
      </c>
      <c r="P3703" s="11">
        <f t="shared" si="402"/>
        <v>0</v>
      </c>
      <c r="Q3703" s="12">
        <f t="shared" si="403"/>
        <v>1</v>
      </c>
      <c r="R3703" s="12">
        <f t="shared" si="407"/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404"/>
        <v>669</v>
      </c>
      <c r="F3704" s="4">
        <f t="shared" si="405"/>
        <v>13</v>
      </c>
      <c r="G3704" s="4">
        <f t="shared" si="399"/>
        <v>7</v>
      </c>
      <c r="H3704" s="4">
        <f t="shared" si="401"/>
        <v>0</v>
      </c>
      <c r="I3704" s="5">
        <f t="shared" si="400"/>
        <v>0</v>
      </c>
      <c r="M3704" s="3">
        <v>4</v>
      </c>
      <c r="N3704" s="11">
        <f t="shared" si="406"/>
        <v>0</v>
      </c>
      <c r="O3704" s="3">
        <v>0</v>
      </c>
      <c r="P3704" s="11">
        <f t="shared" si="402"/>
        <v>0</v>
      </c>
      <c r="Q3704" s="12">
        <f t="shared" si="403"/>
        <v>3</v>
      </c>
      <c r="R3704" s="12">
        <f t="shared" si="407"/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404"/>
        <v>1660</v>
      </c>
      <c r="F3705" s="4">
        <f t="shared" si="405"/>
        <v>34</v>
      </c>
      <c r="G3705" s="4">
        <f t="shared" si="399"/>
        <v>54</v>
      </c>
      <c r="H3705" s="4">
        <f t="shared" si="401"/>
        <v>0</v>
      </c>
      <c r="I3705" s="5">
        <f t="shared" si="400"/>
        <v>0</v>
      </c>
      <c r="M3705" s="3">
        <v>46</v>
      </c>
      <c r="N3705" s="11">
        <f t="shared" si="406"/>
        <v>0</v>
      </c>
      <c r="O3705" s="3">
        <v>0</v>
      </c>
      <c r="P3705" s="11">
        <f t="shared" si="402"/>
        <v>0</v>
      </c>
      <c r="Q3705" s="12">
        <f t="shared" si="403"/>
        <v>8</v>
      </c>
      <c r="R3705" s="12">
        <f t="shared" si="407"/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404"/>
        <v>263</v>
      </c>
      <c r="F3706" s="4">
        <f t="shared" si="405"/>
        <v>9</v>
      </c>
      <c r="G3706" s="4">
        <f t="shared" ref="G3706:G3769" si="408">C3706</f>
        <v>4</v>
      </c>
      <c r="H3706" s="4">
        <f t="shared" si="401"/>
        <v>0</v>
      </c>
      <c r="I3706" s="5">
        <f t="shared" si="400"/>
        <v>0</v>
      </c>
      <c r="M3706" s="3">
        <v>2</v>
      </c>
      <c r="N3706" s="11">
        <f t="shared" si="406"/>
        <v>0</v>
      </c>
      <c r="O3706" s="3">
        <v>0</v>
      </c>
      <c r="P3706" s="11">
        <f t="shared" si="402"/>
        <v>0</v>
      </c>
      <c r="Q3706" s="12">
        <f t="shared" si="403"/>
        <v>2</v>
      </c>
      <c r="R3706" s="12">
        <f t="shared" si="407"/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404"/>
        <v>558</v>
      </c>
      <c r="F3707" s="4">
        <f t="shared" si="405"/>
        <v>39</v>
      </c>
      <c r="G3707" s="4">
        <f t="shared" si="408"/>
        <v>23</v>
      </c>
      <c r="H3707" s="4">
        <f t="shared" si="401"/>
        <v>2</v>
      </c>
      <c r="I3707" s="5">
        <f t="shared" si="400"/>
        <v>9.5238095238095233E-2</v>
      </c>
      <c r="M3707" s="3">
        <v>10</v>
      </c>
      <c r="N3707" s="11">
        <f t="shared" si="406"/>
        <v>1</v>
      </c>
      <c r="O3707" s="3">
        <v>0</v>
      </c>
      <c r="P3707" s="11">
        <f t="shared" si="402"/>
        <v>0</v>
      </c>
      <c r="Q3707" s="12">
        <f t="shared" si="403"/>
        <v>13</v>
      </c>
      <c r="R3707" s="12">
        <f t="shared" si="407"/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404"/>
        <v>556</v>
      </c>
      <c r="F3708" s="4">
        <f t="shared" si="405"/>
        <v>31</v>
      </c>
      <c r="G3708" s="4">
        <f t="shared" si="408"/>
        <v>7</v>
      </c>
      <c r="H3708" s="4">
        <f t="shared" si="401"/>
        <v>1</v>
      </c>
      <c r="I3708" s="5">
        <f t="shared" si="400"/>
        <v>0.16666666666666666</v>
      </c>
      <c r="M3708" s="3">
        <v>4</v>
      </c>
      <c r="N3708" s="11">
        <f t="shared" si="406"/>
        <v>0</v>
      </c>
      <c r="O3708" s="3">
        <v>0</v>
      </c>
      <c r="P3708" s="11">
        <f t="shared" si="402"/>
        <v>0</v>
      </c>
      <c r="Q3708" s="12">
        <f t="shared" si="403"/>
        <v>3</v>
      </c>
      <c r="R3708" s="12">
        <f t="shared" si="407"/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404"/>
        <v>5229</v>
      </c>
      <c r="F3709" s="4">
        <f t="shared" si="405"/>
        <v>141</v>
      </c>
      <c r="G3709" s="4">
        <f t="shared" si="408"/>
        <v>411</v>
      </c>
      <c r="H3709" s="4">
        <f t="shared" si="401"/>
        <v>3</v>
      </c>
      <c r="I3709" s="5">
        <f t="shared" si="400"/>
        <v>7.3529411764705881E-3</v>
      </c>
      <c r="M3709" s="3">
        <v>278</v>
      </c>
      <c r="N3709" s="11">
        <f t="shared" si="406"/>
        <v>5</v>
      </c>
      <c r="O3709" s="3">
        <v>9</v>
      </c>
      <c r="P3709" s="11">
        <f t="shared" si="402"/>
        <v>0</v>
      </c>
      <c r="Q3709" s="12">
        <f t="shared" si="403"/>
        <v>124</v>
      </c>
      <c r="R3709" s="12">
        <f t="shared" si="407"/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404"/>
        <v>2709</v>
      </c>
      <c r="F3710" s="4">
        <f t="shared" si="405"/>
        <v>52</v>
      </c>
      <c r="G3710" s="4">
        <f t="shared" si="408"/>
        <v>253</v>
      </c>
      <c r="H3710" s="4">
        <f t="shared" si="401"/>
        <v>3</v>
      </c>
      <c r="I3710" s="5">
        <f t="shared" si="400"/>
        <v>1.2E-2</v>
      </c>
      <c r="M3710" s="3">
        <v>138</v>
      </c>
      <c r="N3710" s="11">
        <f t="shared" si="406"/>
        <v>0</v>
      </c>
      <c r="O3710" s="3">
        <v>4</v>
      </c>
      <c r="P3710" s="11">
        <f t="shared" si="402"/>
        <v>0</v>
      </c>
      <c r="Q3710" s="12">
        <f t="shared" si="403"/>
        <v>111</v>
      </c>
      <c r="R3710" s="12">
        <f t="shared" si="407"/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404"/>
        <v>29001</v>
      </c>
      <c r="F3711" s="4">
        <f t="shared" si="405"/>
        <v>1205</v>
      </c>
      <c r="G3711" s="4">
        <f t="shared" si="408"/>
        <v>254</v>
      </c>
      <c r="H3711" s="4">
        <f t="shared" si="401"/>
        <v>20</v>
      </c>
      <c r="I3711" s="5">
        <f t="shared" si="400"/>
        <v>8.5470085470085472E-2</v>
      </c>
      <c r="M3711" s="3">
        <v>131</v>
      </c>
      <c r="N3711" s="11">
        <f t="shared" si="406"/>
        <v>5</v>
      </c>
      <c r="O3711" s="3">
        <v>1</v>
      </c>
      <c r="P3711" s="11">
        <f t="shared" si="402"/>
        <v>-2</v>
      </c>
      <c r="Q3711" s="12">
        <f t="shared" si="403"/>
        <v>122</v>
      </c>
      <c r="R3711" s="12">
        <f t="shared" si="407"/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404"/>
        <v>19846</v>
      </c>
      <c r="F3712" s="4">
        <f t="shared" si="405"/>
        <v>773</v>
      </c>
      <c r="G3712" s="4">
        <f t="shared" si="408"/>
        <v>33</v>
      </c>
      <c r="H3712" s="4">
        <f t="shared" si="401"/>
        <v>-9</v>
      </c>
      <c r="I3712" s="5">
        <f t="shared" si="400"/>
        <v>-0.21428571428571427</v>
      </c>
      <c r="M3712" s="3">
        <v>0</v>
      </c>
      <c r="N3712" s="11">
        <f t="shared" si="406"/>
        <v>0</v>
      </c>
      <c r="O3712" s="3">
        <v>0</v>
      </c>
      <c r="P3712" s="11">
        <f t="shared" si="402"/>
        <v>0</v>
      </c>
      <c r="Q3712" s="12">
        <f t="shared" si="403"/>
        <v>33</v>
      </c>
      <c r="R3712" s="12">
        <f t="shared" si="407"/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404"/>
        <v>2069</v>
      </c>
      <c r="F3713" s="4">
        <f t="shared" si="405"/>
        <v>55</v>
      </c>
      <c r="G3713" s="4">
        <f t="shared" si="408"/>
        <v>28</v>
      </c>
      <c r="H3713" s="4">
        <f t="shared" si="401"/>
        <v>0</v>
      </c>
      <c r="I3713" s="5">
        <f t="shared" si="400"/>
        <v>0</v>
      </c>
      <c r="M3713" s="3">
        <v>21</v>
      </c>
      <c r="N3713" s="11">
        <f t="shared" si="406"/>
        <v>0</v>
      </c>
      <c r="O3713" s="3">
        <v>1</v>
      </c>
      <c r="P3713" s="11">
        <f t="shared" si="402"/>
        <v>0</v>
      </c>
      <c r="Q3713" s="12">
        <f t="shared" ref="Q3713:Q3776" si="409">G3713-O3713-M3713</f>
        <v>6</v>
      </c>
      <c r="R3713" s="12">
        <f t="shared" si="407"/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404"/>
        <v>1525</v>
      </c>
      <c r="F3714" s="4">
        <f t="shared" si="405"/>
        <v>90</v>
      </c>
      <c r="G3714" s="4">
        <f t="shared" si="408"/>
        <v>184</v>
      </c>
      <c r="H3714" s="4">
        <f t="shared" si="401"/>
        <v>11</v>
      </c>
      <c r="I3714" s="5">
        <f t="shared" si="400"/>
        <v>6.358381502890173E-2</v>
      </c>
      <c r="M3714" s="3">
        <v>38</v>
      </c>
      <c r="N3714" s="11">
        <f t="shared" si="406"/>
        <v>2</v>
      </c>
      <c r="O3714" s="3">
        <v>2</v>
      </c>
      <c r="P3714" s="11">
        <f t="shared" si="402"/>
        <v>0</v>
      </c>
      <c r="Q3714" s="12">
        <f t="shared" si="409"/>
        <v>144</v>
      </c>
      <c r="R3714" s="12">
        <f t="shared" si="407"/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404"/>
        <v>214</v>
      </c>
      <c r="F3715" s="4">
        <f t="shared" si="405"/>
        <v>11</v>
      </c>
      <c r="G3715" s="4">
        <f t="shared" si="408"/>
        <v>5</v>
      </c>
      <c r="H3715" s="4">
        <f t="shared" si="401"/>
        <v>-1</v>
      </c>
      <c r="I3715" s="5">
        <f t="shared" ref="I3715:I3778" si="410">IFERROR((G3715-SUMIFS(G:G,A:A,A3715-1,B:B,B3715))/SUMIFS(G:G,A:A,A3715-1,B:B,B3715),0)</f>
        <v>-0.16666666666666666</v>
      </c>
      <c r="M3715" s="3">
        <v>4</v>
      </c>
      <c r="N3715" s="11">
        <f t="shared" si="406"/>
        <v>0</v>
      </c>
      <c r="O3715" s="3">
        <v>1</v>
      </c>
      <c r="P3715" s="11">
        <f t="shared" si="402"/>
        <v>0</v>
      </c>
      <c r="Q3715" s="12">
        <f t="shared" si="409"/>
        <v>0</v>
      </c>
      <c r="R3715" s="12">
        <f t="shared" si="407"/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404"/>
        <v>3542</v>
      </c>
      <c r="F3716" s="4">
        <f t="shared" si="405"/>
        <v>9</v>
      </c>
      <c r="G3716" s="4">
        <f t="shared" si="408"/>
        <v>595</v>
      </c>
      <c r="H3716" s="4">
        <f t="shared" si="401"/>
        <v>1</v>
      </c>
      <c r="I3716" s="5">
        <f t="shared" si="410"/>
        <v>1.6835016835016834E-3</v>
      </c>
      <c r="M3716" s="3">
        <v>9</v>
      </c>
      <c r="N3716" s="11">
        <f t="shared" si="406"/>
        <v>0</v>
      </c>
      <c r="O3716" s="3">
        <v>0</v>
      </c>
      <c r="P3716" s="11">
        <f t="shared" si="402"/>
        <v>0</v>
      </c>
      <c r="Q3716" s="12">
        <f t="shared" si="409"/>
        <v>586</v>
      </c>
      <c r="R3716" s="12">
        <f t="shared" si="407"/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404"/>
        <v>1279</v>
      </c>
      <c r="F3717" s="4">
        <f t="shared" si="405"/>
        <v>61</v>
      </c>
      <c r="G3717" s="4">
        <f t="shared" si="408"/>
        <v>58</v>
      </c>
      <c r="H3717" s="4">
        <f t="shared" ref="H3717:H3780" si="411">G3717-SUMIFS(G:G,A:A,A3717-1,B:B,B3717)</f>
        <v>2</v>
      </c>
      <c r="I3717" s="5">
        <f t="shared" si="410"/>
        <v>3.5714285714285712E-2</v>
      </c>
      <c r="M3717" s="3">
        <v>46</v>
      </c>
      <c r="N3717" s="11">
        <f t="shared" si="406"/>
        <v>2</v>
      </c>
      <c r="O3717" s="3">
        <v>3</v>
      </c>
      <c r="P3717" s="11">
        <f t="shared" si="402"/>
        <v>0</v>
      </c>
      <c r="Q3717" s="12">
        <f t="shared" si="409"/>
        <v>9</v>
      </c>
      <c r="R3717" s="12">
        <f t="shared" si="407"/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404"/>
        <v>935</v>
      </c>
      <c r="F3718" s="4">
        <f t="shared" si="405"/>
        <v>78</v>
      </c>
      <c r="G3718" s="4">
        <f t="shared" si="408"/>
        <v>52</v>
      </c>
      <c r="H3718" s="4">
        <f t="shared" si="411"/>
        <v>3</v>
      </c>
      <c r="I3718" s="5">
        <f t="shared" si="410"/>
        <v>6.1224489795918366E-2</v>
      </c>
      <c r="M3718" s="3">
        <v>39</v>
      </c>
      <c r="N3718" s="11">
        <f t="shared" si="406"/>
        <v>1</v>
      </c>
      <c r="O3718" s="3">
        <v>1</v>
      </c>
      <c r="P3718" s="11">
        <f t="shared" si="402"/>
        <v>0</v>
      </c>
      <c r="Q3718" s="12">
        <f t="shared" si="409"/>
        <v>12</v>
      </c>
      <c r="R3718" s="12">
        <f t="shared" si="407"/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404"/>
        <v>453</v>
      </c>
      <c r="F3719" s="4">
        <f t="shared" si="405"/>
        <v>37</v>
      </c>
      <c r="G3719" s="4">
        <f t="shared" si="408"/>
        <v>16</v>
      </c>
      <c r="H3719" s="4">
        <f t="shared" si="411"/>
        <v>1</v>
      </c>
      <c r="I3719" s="5">
        <f t="shared" si="410"/>
        <v>6.6666666666666666E-2</v>
      </c>
      <c r="M3719" s="3">
        <v>13</v>
      </c>
      <c r="N3719" s="11">
        <f t="shared" si="406"/>
        <v>0</v>
      </c>
      <c r="O3719" s="3">
        <v>1</v>
      </c>
      <c r="P3719" s="11">
        <f t="shared" si="402"/>
        <v>0</v>
      </c>
      <c r="Q3719" s="12">
        <f t="shared" si="409"/>
        <v>2</v>
      </c>
      <c r="R3719" s="12">
        <f t="shared" si="407"/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404"/>
        <v>283</v>
      </c>
      <c r="F3720" s="4">
        <f t="shared" si="405"/>
        <v>17</v>
      </c>
      <c r="G3720" s="4">
        <f t="shared" si="408"/>
        <v>12</v>
      </c>
      <c r="H3720" s="4">
        <f t="shared" si="411"/>
        <v>0</v>
      </c>
      <c r="I3720" s="5">
        <f t="shared" si="410"/>
        <v>0</v>
      </c>
      <c r="M3720" s="3">
        <v>8</v>
      </c>
      <c r="N3720" s="11">
        <f t="shared" si="406"/>
        <v>1</v>
      </c>
      <c r="O3720" s="3">
        <v>0</v>
      </c>
      <c r="P3720" s="11">
        <f t="shared" si="402"/>
        <v>0</v>
      </c>
      <c r="Q3720" s="12">
        <f t="shared" si="409"/>
        <v>4</v>
      </c>
      <c r="R3720" s="12">
        <f t="shared" si="407"/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404"/>
        <v>496</v>
      </c>
      <c r="F3721" s="4">
        <f t="shared" si="405"/>
        <v>24</v>
      </c>
      <c r="G3721" s="4">
        <f t="shared" si="408"/>
        <v>18</v>
      </c>
      <c r="H3721" s="4">
        <f t="shared" si="411"/>
        <v>0</v>
      </c>
      <c r="I3721" s="5">
        <f t="shared" si="410"/>
        <v>0</v>
      </c>
      <c r="M3721" s="3">
        <v>13</v>
      </c>
      <c r="N3721" s="11">
        <f t="shared" si="406"/>
        <v>1</v>
      </c>
      <c r="O3721" s="3">
        <v>1</v>
      </c>
      <c r="P3721" s="11">
        <f t="shared" si="402"/>
        <v>0</v>
      </c>
      <c r="Q3721" s="12">
        <f t="shared" si="409"/>
        <v>4</v>
      </c>
      <c r="R3721" s="12">
        <f t="shared" si="407"/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404"/>
        <v>531</v>
      </c>
      <c r="F3722" s="4">
        <f t="shared" si="405"/>
        <v>43</v>
      </c>
      <c r="G3722" s="4">
        <f t="shared" si="408"/>
        <v>13</v>
      </c>
      <c r="H3722" s="4">
        <f t="shared" si="411"/>
        <v>1</v>
      </c>
      <c r="I3722" s="5">
        <f t="shared" si="410"/>
        <v>8.3333333333333329E-2</v>
      </c>
      <c r="M3722" s="3">
        <v>10</v>
      </c>
      <c r="N3722" s="11">
        <f t="shared" si="406"/>
        <v>4</v>
      </c>
      <c r="O3722" s="3">
        <v>1</v>
      </c>
      <c r="P3722" s="11">
        <f t="shared" si="402"/>
        <v>0</v>
      </c>
      <c r="Q3722" s="12">
        <f t="shared" si="409"/>
        <v>2</v>
      </c>
      <c r="R3722" s="12">
        <f t="shared" si="407"/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404"/>
        <v>929</v>
      </c>
      <c r="F3723" s="4">
        <f t="shared" si="405"/>
        <v>32</v>
      </c>
      <c r="G3723" s="4">
        <f t="shared" si="408"/>
        <v>48</v>
      </c>
      <c r="H3723" s="4">
        <f t="shared" si="411"/>
        <v>2</v>
      </c>
      <c r="I3723" s="5">
        <f t="shared" si="410"/>
        <v>4.3478260869565216E-2</v>
      </c>
      <c r="M3723" s="3">
        <v>25</v>
      </c>
      <c r="N3723" s="11">
        <f t="shared" si="406"/>
        <v>0</v>
      </c>
      <c r="O3723" s="3">
        <v>0</v>
      </c>
      <c r="P3723" s="11">
        <f t="shared" si="402"/>
        <v>0</v>
      </c>
      <c r="Q3723" s="12">
        <f t="shared" si="409"/>
        <v>23</v>
      </c>
      <c r="R3723" s="12">
        <f t="shared" si="407"/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404"/>
        <v>292</v>
      </c>
      <c r="F3724" s="4">
        <f t="shared" si="405"/>
        <v>20</v>
      </c>
      <c r="G3724" s="4">
        <f t="shared" si="408"/>
        <v>10</v>
      </c>
      <c r="H3724" s="4">
        <f t="shared" si="411"/>
        <v>0</v>
      </c>
      <c r="I3724" s="5">
        <f t="shared" si="410"/>
        <v>0</v>
      </c>
      <c r="M3724" s="3">
        <v>5</v>
      </c>
      <c r="N3724" s="11">
        <f t="shared" si="406"/>
        <v>0</v>
      </c>
      <c r="O3724" s="3">
        <v>0</v>
      </c>
      <c r="P3724" s="11">
        <f t="shared" si="402"/>
        <v>0</v>
      </c>
      <c r="Q3724" s="12">
        <f t="shared" si="409"/>
        <v>5</v>
      </c>
      <c r="R3724" s="12">
        <f t="shared" si="407"/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404"/>
        <v>279</v>
      </c>
      <c r="F3725" s="4">
        <f t="shared" si="405"/>
        <v>26</v>
      </c>
      <c r="G3725" s="4">
        <f t="shared" si="408"/>
        <v>5</v>
      </c>
      <c r="H3725" s="4">
        <f t="shared" si="411"/>
        <v>0</v>
      </c>
      <c r="I3725" s="5">
        <f t="shared" si="410"/>
        <v>0</v>
      </c>
      <c r="M3725" s="3">
        <v>5</v>
      </c>
      <c r="N3725" s="11">
        <f t="shared" si="406"/>
        <v>0</v>
      </c>
      <c r="O3725" s="3">
        <v>0</v>
      </c>
      <c r="P3725" s="11">
        <f t="shared" si="402"/>
        <v>0</v>
      </c>
      <c r="Q3725" s="12">
        <f t="shared" si="409"/>
        <v>0</v>
      </c>
      <c r="R3725" s="12">
        <f t="shared" si="407"/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404"/>
        <v>236</v>
      </c>
      <c r="F3726" s="4">
        <f t="shared" si="405"/>
        <v>8</v>
      </c>
      <c r="G3726" s="4">
        <f t="shared" si="408"/>
        <v>5</v>
      </c>
      <c r="H3726" s="4">
        <f t="shared" si="411"/>
        <v>0</v>
      </c>
      <c r="I3726" s="5">
        <f t="shared" si="410"/>
        <v>0</v>
      </c>
      <c r="M3726" s="3">
        <v>5</v>
      </c>
      <c r="N3726" s="11">
        <f t="shared" si="406"/>
        <v>0</v>
      </c>
      <c r="O3726" s="3">
        <v>0</v>
      </c>
      <c r="P3726" s="11">
        <f t="shared" si="402"/>
        <v>0</v>
      </c>
      <c r="Q3726" s="12">
        <f t="shared" si="409"/>
        <v>0</v>
      </c>
      <c r="R3726" s="12">
        <f t="shared" si="407"/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404"/>
        <v>431</v>
      </c>
      <c r="F3727" s="4">
        <f t="shared" si="405"/>
        <v>13</v>
      </c>
      <c r="G3727" s="4">
        <f t="shared" si="408"/>
        <v>16</v>
      </c>
      <c r="H3727" s="4">
        <f t="shared" si="411"/>
        <v>0</v>
      </c>
      <c r="I3727" s="5">
        <f t="shared" si="410"/>
        <v>0</v>
      </c>
      <c r="M3727" s="3">
        <v>14</v>
      </c>
      <c r="N3727" s="11">
        <f t="shared" si="406"/>
        <v>0</v>
      </c>
      <c r="O3727" s="3">
        <v>0</v>
      </c>
      <c r="P3727" s="11">
        <f t="shared" si="402"/>
        <v>0</v>
      </c>
      <c r="Q3727" s="12">
        <f t="shared" si="409"/>
        <v>2</v>
      </c>
      <c r="R3727" s="12">
        <f t="shared" si="407"/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404"/>
        <v>1113</v>
      </c>
      <c r="F3728" s="4">
        <f t="shared" si="405"/>
        <v>47</v>
      </c>
      <c r="G3728" s="4">
        <f t="shared" si="408"/>
        <v>36</v>
      </c>
      <c r="H3728" s="4">
        <f t="shared" si="411"/>
        <v>0</v>
      </c>
      <c r="I3728" s="5">
        <f t="shared" si="410"/>
        <v>0</v>
      </c>
      <c r="M3728" s="3">
        <v>16</v>
      </c>
      <c r="N3728" s="11">
        <f t="shared" si="406"/>
        <v>0</v>
      </c>
      <c r="O3728" s="3">
        <v>0</v>
      </c>
      <c r="P3728" s="11">
        <f t="shared" si="402"/>
        <v>0</v>
      </c>
      <c r="Q3728" s="12">
        <f t="shared" si="409"/>
        <v>20</v>
      </c>
      <c r="R3728" s="12">
        <f t="shared" si="407"/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404"/>
        <v>316</v>
      </c>
      <c r="F3729" s="4">
        <f t="shared" si="405"/>
        <v>21</v>
      </c>
      <c r="G3729" s="4">
        <f t="shared" si="408"/>
        <v>7</v>
      </c>
      <c r="H3729" s="4">
        <f t="shared" si="411"/>
        <v>0</v>
      </c>
      <c r="I3729" s="5">
        <f t="shared" si="410"/>
        <v>0</v>
      </c>
      <c r="M3729" s="3">
        <v>1</v>
      </c>
      <c r="N3729" s="11">
        <f t="shared" si="406"/>
        <v>0</v>
      </c>
      <c r="O3729" s="3">
        <v>0</v>
      </c>
      <c r="P3729" s="11">
        <f t="shared" si="402"/>
        <v>0</v>
      </c>
      <c r="Q3729" s="12">
        <f t="shared" si="409"/>
        <v>6</v>
      </c>
      <c r="R3729" s="12">
        <f t="shared" si="407"/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404"/>
        <v>1690</v>
      </c>
      <c r="F3730" s="4">
        <f t="shared" si="405"/>
        <v>75</v>
      </c>
      <c r="G3730" s="4">
        <f t="shared" si="408"/>
        <v>74</v>
      </c>
      <c r="H3730" s="4">
        <f t="shared" si="411"/>
        <v>0</v>
      </c>
      <c r="I3730" s="5">
        <f t="shared" si="410"/>
        <v>0</v>
      </c>
      <c r="M3730" s="3">
        <v>45</v>
      </c>
      <c r="N3730" s="11">
        <f t="shared" si="406"/>
        <v>1</v>
      </c>
      <c r="O3730" s="3">
        <v>1</v>
      </c>
      <c r="P3730" s="11">
        <f t="shared" si="402"/>
        <v>0</v>
      </c>
      <c r="Q3730" s="12">
        <f t="shared" si="409"/>
        <v>28</v>
      </c>
      <c r="R3730" s="12">
        <f t="shared" si="407"/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404"/>
        <v>17761</v>
      </c>
      <c r="F3731" s="4">
        <f t="shared" si="405"/>
        <v>346</v>
      </c>
      <c r="G3731" s="4">
        <f t="shared" si="408"/>
        <v>2652</v>
      </c>
      <c r="H3731" s="4">
        <f t="shared" si="411"/>
        <v>40</v>
      </c>
      <c r="I3731" s="5">
        <f t="shared" si="410"/>
        <v>1.5313935681470138E-2</v>
      </c>
      <c r="M3731" s="3">
        <v>1348</v>
      </c>
      <c r="N3731" s="11">
        <f t="shared" si="406"/>
        <v>68</v>
      </c>
      <c r="O3731" s="3">
        <v>28</v>
      </c>
      <c r="P3731" s="11">
        <f t="shared" si="402"/>
        <v>0</v>
      </c>
      <c r="Q3731" s="12">
        <f t="shared" si="409"/>
        <v>1276</v>
      </c>
      <c r="R3731" s="12">
        <f t="shared" si="407"/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404"/>
        <v>169</v>
      </c>
      <c r="F3732" s="4">
        <f t="shared" si="405"/>
        <v>7</v>
      </c>
      <c r="G3732" s="4">
        <f t="shared" si="408"/>
        <v>4</v>
      </c>
      <c r="H3732" s="4">
        <f t="shared" si="411"/>
        <v>0</v>
      </c>
      <c r="I3732" s="5">
        <f t="shared" si="410"/>
        <v>0</v>
      </c>
      <c r="M3732" s="3">
        <v>4</v>
      </c>
      <c r="N3732" s="11">
        <f t="shared" si="406"/>
        <v>0</v>
      </c>
      <c r="O3732" s="3">
        <v>0</v>
      </c>
      <c r="P3732" s="11">
        <f t="shared" si="402"/>
        <v>0</v>
      </c>
      <c r="Q3732" s="12">
        <f t="shared" si="409"/>
        <v>0</v>
      </c>
      <c r="R3732" s="12">
        <f t="shared" si="407"/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404"/>
        <v>642</v>
      </c>
      <c r="F3733" s="4">
        <f t="shared" si="405"/>
        <v>63</v>
      </c>
      <c r="G3733" s="4">
        <f t="shared" si="408"/>
        <v>17</v>
      </c>
      <c r="H3733" s="4">
        <f t="shared" si="411"/>
        <v>2</v>
      </c>
      <c r="I3733" s="5">
        <f t="shared" si="410"/>
        <v>0.13333333333333333</v>
      </c>
      <c r="M3733" s="3">
        <v>10</v>
      </c>
      <c r="N3733" s="11">
        <f t="shared" si="406"/>
        <v>1</v>
      </c>
      <c r="O3733" s="3">
        <v>0</v>
      </c>
      <c r="P3733" s="11">
        <f t="shared" si="402"/>
        <v>0</v>
      </c>
      <c r="Q3733" s="12">
        <f t="shared" si="409"/>
        <v>7</v>
      </c>
      <c r="R3733" s="12">
        <f t="shared" si="407"/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404"/>
        <v>1120</v>
      </c>
      <c r="F3734" s="4">
        <f t="shared" si="405"/>
        <v>25</v>
      </c>
      <c r="G3734" s="4">
        <f t="shared" si="408"/>
        <v>74</v>
      </c>
      <c r="H3734" s="4">
        <f t="shared" si="411"/>
        <v>2</v>
      </c>
      <c r="I3734" s="5">
        <f t="shared" si="410"/>
        <v>2.7777777777777776E-2</v>
      </c>
      <c r="M3734" s="3">
        <v>39</v>
      </c>
      <c r="N3734" s="11">
        <f t="shared" si="406"/>
        <v>0</v>
      </c>
      <c r="O3734" s="3">
        <v>0</v>
      </c>
      <c r="P3734" s="11">
        <f t="shared" si="402"/>
        <v>0</v>
      </c>
      <c r="Q3734" s="12">
        <f t="shared" si="409"/>
        <v>35</v>
      </c>
      <c r="R3734" s="12">
        <f t="shared" si="407"/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404"/>
        <v>659</v>
      </c>
      <c r="F3735" s="4">
        <f t="shared" si="405"/>
        <v>17</v>
      </c>
      <c r="G3735" s="4">
        <f t="shared" si="408"/>
        <v>36</v>
      </c>
      <c r="H3735" s="4">
        <f t="shared" si="411"/>
        <v>2</v>
      </c>
      <c r="I3735" s="5">
        <f t="shared" si="410"/>
        <v>5.8823529411764705E-2</v>
      </c>
      <c r="M3735" s="3">
        <v>21</v>
      </c>
      <c r="N3735" s="11">
        <f t="shared" si="406"/>
        <v>3</v>
      </c>
      <c r="O3735" s="3">
        <v>0</v>
      </c>
      <c r="P3735" s="11">
        <f t="shared" si="402"/>
        <v>0</v>
      </c>
      <c r="Q3735" s="12">
        <f t="shared" si="409"/>
        <v>15</v>
      </c>
      <c r="R3735" s="12">
        <f t="shared" si="407"/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404"/>
        <v>1088</v>
      </c>
      <c r="F3736" s="4">
        <f t="shared" si="405"/>
        <v>53</v>
      </c>
      <c r="G3736" s="4">
        <f t="shared" si="408"/>
        <v>59</v>
      </c>
      <c r="H3736" s="4">
        <f t="shared" si="411"/>
        <v>3</v>
      </c>
      <c r="I3736" s="5">
        <f t="shared" si="410"/>
        <v>5.3571428571428568E-2</v>
      </c>
      <c r="M3736" s="3">
        <v>42</v>
      </c>
      <c r="N3736" s="11">
        <f t="shared" si="406"/>
        <v>4</v>
      </c>
      <c r="O3736" s="3">
        <v>1</v>
      </c>
      <c r="P3736" s="11">
        <f t="shared" si="402"/>
        <v>0</v>
      </c>
      <c r="Q3736" s="12">
        <f t="shared" si="409"/>
        <v>16</v>
      </c>
      <c r="R3736" s="12">
        <f t="shared" si="407"/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404"/>
        <v>224</v>
      </c>
      <c r="F3737" s="4">
        <f t="shared" si="405"/>
        <v>5</v>
      </c>
      <c r="G3737" s="4">
        <f t="shared" si="408"/>
        <v>4</v>
      </c>
      <c r="H3737" s="4">
        <f t="shared" si="411"/>
        <v>0</v>
      </c>
      <c r="I3737" s="5">
        <f t="shared" si="410"/>
        <v>0</v>
      </c>
      <c r="M3737" s="3">
        <v>2</v>
      </c>
      <c r="N3737" s="11">
        <f t="shared" si="406"/>
        <v>0</v>
      </c>
      <c r="O3737" s="3">
        <v>0</v>
      </c>
      <c r="P3737" s="11">
        <f t="shared" si="402"/>
        <v>0</v>
      </c>
      <c r="Q3737" s="12">
        <f t="shared" si="409"/>
        <v>2</v>
      </c>
      <c r="R3737" s="12">
        <f t="shared" si="407"/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404"/>
        <v>1149</v>
      </c>
      <c r="F3738" s="4">
        <f t="shared" si="405"/>
        <v>74</v>
      </c>
      <c r="G3738" s="4">
        <f t="shared" si="408"/>
        <v>36</v>
      </c>
      <c r="H3738" s="4">
        <f t="shared" si="411"/>
        <v>0</v>
      </c>
      <c r="I3738" s="5">
        <f t="shared" si="410"/>
        <v>0</v>
      </c>
      <c r="M3738" s="3">
        <v>26</v>
      </c>
      <c r="N3738" s="11">
        <f t="shared" si="406"/>
        <v>0</v>
      </c>
      <c r="O3738" s="3">
        <v>1</v>
      </c>
      <c r="P3738" s="11">
        <f t="shared" si="402"/>
        <v>0</v>
      </c>
      <c r="Q3738" s="12">
        <f t="shared" si="409"/>
        <v>9</v>
      </c>
      <c r="R3738" s="12">
        <f t="shared" si="407"/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404"/>
        <v>1252</v>
      </c>
      <c r="F3739" s="4">
        <f t="shared" si="405"/>
        <v>94</v>
      </c>
      <c r="G3739" s="4">
        <f t="shared" si="408"/>
        <v>45</v>
      </c>
      <c r="H3739" s="4">
        <f t="shared" si="411"/>
        <v>2</v>
      </c>
      <c r="I3739" s="5">
        <f t="shared" si="410"/>
        <v>4.6511627906976744E-2</v>
      </c>
      <c r="M3739" s="3">
        <v>25</v>
      </c>
      <c r="N3739" s="11">
        <f t="shared" si="406"/>
        <v>4</v>
      </c>
      <c r="O3739" s="3">
        <v>1</v>
      </c>
      <c r="P3739" s="11">
        <f t="shared" si="402"/>
        <v>0</v>
      </c>
      <c r="Q3739" s="12">
        <f t="shared" si="409"/>
        <v>19</v>
      </c>
      <c r="R3739" s="12">
        <f t="shared" si="407"/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404"/>
        <v>433</v>
      </c>
      <c r="F3740" s="4">
        <f t="shared" si="405"/>
        <v>24</v>
      </c>
      <c r="G3740" s="4">
        <f t="shared" si="408"/>
        <v>8</v>
      </c>
      <c r="H3740" s="4">
        <f t="shared" si="411"/>
        <v>0</v>
      </c>
      <c r="I3740" s="5">
        <f t="shared" si="410"/>
        <v>0</v>
      </c>
      <c r="M3740" s="3">
        <v>4</v>
      </c>
      <c r="N3740" s="11">
        <f t="shared" si="406"/>
        <v>1</v>
      </c>
      <c r="O3740" s="3">
        <v>0</v>
      </c>
      <c r="P3740" s="11">
        <f t="shared" ref="P3740:P3803" si="412">O3740-SUMIFS(O:O,B:B,B3740,A:A,A3740-1)</f>
        <v>0</v>
      </c>
      <c r="Q3740" s="12">
        <f t="shared" si="409"/>
        <v>4</v>
      </c>
      <c r="R3740" s="12">
        <f t="shared" si="407"/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404"/>
        <v>294</v>
      </c>
      <c r="F3741" s="4">
        <f t="shared" si="405"/>
        <v>12</v>
      </c>
      <c r="G3741" s="4">
        <f t="shared" si="408"/>
        <v>6</v>
      </c>
      <c r="H3741" s="4">
        <f t="shared" si="411"/>
        <v>1</v>
      </c>
      <c r="I3741" s="5">
        <f t="shared" si="410"/>
        <v>0.2</v>
      </c>
      <c r="M3741" s="3">
        <v>4</v>
      </c>
      <c r="N3741" s="11">
        <f t="shared" si="406"/>
        <v>0</v>
      </c>
      <c r="O3741" s="3">
        <v>0</v>
      </c>
      <c r="P3741" s="11">
        <f t="shared" si="412"/>
        <v>0</v>
      </c>
      <c r="Q3741" s="12">
        <f t="shared" si="409"/>
        <v>2</v>
      </c>
      <c r="R3741" s="12">
        <f t="shared" si="407"/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404"/>
        <v>849</v>
      </c>
      <c r="F3742" s="4">
        <f t="shared" si="405"/>
        <v>34</v>
      </c>
      <c r="G3742" s="4">
        <f t="shared" si="408"/>
        <v>44</v>
      </c>
      <c r="H3742" s="4">
        <f t="shared" si="411"/>
        <v>0</v>
      </c>
      <c r="I3742" s="5">
        <f t="shared" si="410"/>
        <v>0</v>
      </c>
      <c r="M3742" s="3">
        <v>35</v>
      </c>
      <c r="N3742" s="11">
        <f t="shared" si="406"/>
        <v>7</v>
      </c>
      <c r="O3742" s="3">
        <v>2</v>
      </c>
      <c r="P3742" s="11">
        <f t="shared" si="412"/>
        <v>0</v>
      </c>
      <c r="Q3742" s="12">
        <f t="shared" si="409"/>
        <v>7</v>
      </c>
      <c r="R3742" s="12">
        <f t="shared" si="407"/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404"/>
        <v>337</v>
      </c>
      <c r="F3743" s="4">
        <f t="shared" si="405"/>
        <v>4</v>
      </c>
      <c r="G3743" s="4">
        <f t="shared" si="408"/>
        <v>28</v>
      </c>
      <c r="H3743" s="4">
        <f t="shared" si="411"/>
        <v>0</v>
      </c>
      <c r="I3743" s="5">
        <f t="shared" si="410"/>
        <v>0</v>
      </c>
      <c r="M3743" s="3">
        <v>22</v>
      </c>
      <c r="N3743" s="11">
        <f t="shared" si="406"/>
        <v>0</v>
      </c>
      <c r="O3743" s="3">
        <v>1</v>
      </c>
      <c r="P3743" s="11">
        <f t="shared" si="412"/>
        <v>0</v>
      </c>
      <c r="Q3743" s="12">
        <f t="shared" si="409"/>
        <v>5</v>
      </c>
      <c r="R3743" s="12">
        <f t="shared" si="407"/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404"/>
        <v>902</v>
      </c>
      <c r="F3744" s="4">
        <f t="shared" si="405"/>
        <v>33</v>
      </c>
      <c r="G3744" s="4">
        <f t="shared" si="408"/>
        <v>18</v>
      </c>
      <c r="H3744" s="4">
        <f t="shared" si="411"/>
        <v>0</v>
      </c>
      <c r="I3744" s="5">
        <f t="shared" si="410"/>
        <v>0</v>
      </c>
      <c r="M3744" s="3">
        <v>11</v>
      </c>
      <c r="N3744" s="11">
        <f t="shared" si="406"/>
        <v>0</v>
      </c>
      <c r="O3744" s="3">
        <v>2</v>
      </c>
      <c r="P3744" s="11">
        <f t="shared" si="412"/>
        <v>0</v>
      </c>
      <c r="Q3744" s="12">
        <f t="shared" si="409"/>
        <v>5</v>
      </c>
      <c r="R3744" s="12">
        <f t="shared" si="407"/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404"/>
        <v>2788</v>
      </c>
      <c r="F3745" s="4">
        <f t="shared" si="405"/>
        <v>238</v>
      </c>
      <c r="G3745" s="4">
        <f t="shared" si="408"/>
        <v>160</v>
      </c>
      <c r="H3745" s="4">
        <f t="shared" si="411"/>
        <v>4</v>
      </c>
      <c r="I3745" s="5">
        <f t="shared" si="410"/>
        <v>2.564102564102564E-2</v>
      </c>
      <c r="M3745" s="3">
        <v>88</v>
      </c>
      <c r="N3745" s="11">
        <f t="shared" si="406"/>
        <v>0</v>
      </c>
      <c r="O3745" s="3">
        <v>13</v>
      </c>
      <c r="P3745" s="11">
        <f t="shared" si="412"/>
        <v>0</v>
      </c>
      <c r="Q3745" s="12">
        <f t="shared" si="409"/>
        <v>59</v>
      </c>
      <c r="R3745" s="12">
        <f t="shared" si="407"/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404"/>
        <v>54</v>
      </c>
      <c r="F3746" s="4">
        <f t="shared" si="405"/>
        <v>3</v>
      </c>
      <c r="G3746" s="4">
        <f t="shared" si="408"/>
        <v>0</v>
      </c>
      <c r="H3746" s="4">
        <f t="shared" si="411"/>
        <v>0</v>
      </c>
      <c r="I3746" s="5">
        <f t="shared" si="410"/>
        <v>0</v>
      </c>
      <c r="M3746" s="3">
        <v>0</v>
      </c>
      <c r="N3746" s="11">
        <f t="shared" si="406"/>
        <v>0</v>
      </c>
      <c r="O3746" s="3">
        <v>0</v>
      </c>
      <c r="P3746" s="11">
        <f t="shared" si="412"/>
        <v>0</v>
      </c>
      <c r="Q3746" s="12">
        <f t="shared" si="409"/>
        <v>0</v>
      </c>
      <c r="R3746" s="12">
        <f t="shared" si="407"/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404"/>
        <v>372</v>
      </c>
      <c r="F3747" s="4">
        <f t="shared" si="405"/>
        <v>13</v>
      </c>
      <c r="G3747" s="4">
        <f t="shared" si="408"/>
        <v>16</v>
      </c>
      <c r="H3747" s="4">
        <f t="shared" si="411"/>
        <v>2</v>
      </c>
      <c r="I3747" s="5">
        <f t="shared" si="410"/>
        <v>0.14285714285714285</v>
      </c>
      <c r="M3747" s="3">
        <v>9</v>
      </c>
      <c r="N3747" s="11">
        <f t="shared" si="406"/>
        <v>1</v>
      </c>
      <c r="O3747" s="3">
        <v>0</v>
      </c>
      <c r="P3747" s="11">
        <f t="shared" si="412"/>
        <v>0</v>
      </c>
      <c r="Q3747" s="12">
        <f t="shared" si="409"/>
        <v>7</v>
      </c>
      <c r="R3747" s="12">
        <f t="shared" si="407"/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404"/>
        <v>844</v>
      </c>
      <c r="F3748" s="4">
        <f t="shared" si="405"/>
        <v>17</v>
      </c>
      <c r="G3748" s="4">
        <f t="shared" si="408"/>
        <v>5</v>
      </c>
      <c r="H3748" s="4">
        <f t="shared" si="411"/>
        <v>0</v>
      </c>
      <c r="I3748" s="5">
        <f t="shared" si="410"/>
        <v>0</v>
      </c>
      <c r="M3748" s="3">
        <v>3</v>
      </c>
      <c r="N3748" s="11">
        <f t="shared" si="406"/>
        <v>0</v>
      </c>
      <c r="O3748" s="3">
        <v>0</v>
      </c>
      <c r="P3748" s="11">
        <f t="shared" si="412"/>
        <v>0</v>
      </c>
      <c r="Q3748" s="12">
        <f t="shared" si="409"/>
        <v>2</v>
      </c>
      <c r="R3748" s="12">
        <f t="shared" si="407"/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413">SUM(C3749:D3749)</f>
        <v>842</v>
      </c>
      <c r="F3749" s="4">
        <f t="shared" si="405"/>
        <v>28</v>
      </c>
      <c r="G3749" s="4">
        <f t="shared" si="408"/>
        <v>30</v>
      </c>
      <c r="H3749" s="4">
        <f t="shared" si="411"/>
        <v>0</v>
      </c>
      <c r="I3749" s="5">
        <f t="shared" si="410"/>
        <v>0</v>
      </c>
      <c r="M3749" s="3">
        <v>27</v>
      </c>
      <c r="N3749" s="11">
        <f t="shared" si="406"/>
        <v>1</v>
      </c>
      <c r="O3749" s="3">
        <v>2</v>
      </c>
      <c r="P3749" s="11">
        <f t="shared" si="412"/>
        <v>0</v>
      </c>
      <c r="Q3749" s="12">
        <f t="shared" si="409"/>
        <v>1</v>
      </c>
      <c r="R3749" s="12">
        <f t="shared" si="407"/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413"/>
        <v>372</v>
      </c>
      <c r="F3750" s="4">
        <f t="shared" ref="F3750:F3813" si="414">E3750-SUMIFS(E:E,A:A,A3750-1,B:B,B3750)</f>
        <v>22</v>
      </c>
      <c r="G3750" s="4">
        <f t="shared" si="408"/>
        <v>23</v>
      </c>
      <c r="H3750" s="4">
        <f t="shared" si="411"/>
        <v>3</v>
      </c>
      <c r="I3750" s="5">
        <f t="shared" si="410"/>
        <v>0.15</v>
      </c>
      <c r="M3750" s="3">
        <v>11</v>
      </c>
      <c r="N3750" s="11">
        <f t="shared" ref="N3750:N3813" si="415">M3750-SUMIFS(M:M,B:B,B3750,A:A,A3750-1)</f>
        <v>0</v>
      </c>
      <c r="O3750" s="3">
        <v>1</v>
      </c>
      <c r="P3750" s="11">
        <f t="shared" si="412"/>
        <v>0</v>
      </c>
      <c r="Q3750" s="12">
        <f t="shared" si="409"/>
        <v>11</v>
      </c>
      <c r="R3750" s="12">
        <f t="shared" ref="R3750:R3813" si="416"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413"/>
        <v>578</v>
      </c>
      <c r="F3751" s="4">
        <f t="shared" si="414"/>
        <v>34</v>
      </c>
      <c r="G3751" s="4">
        <f t="shared" si="408"/>
        <v>7</v>
      </c>
      <c r="H3751" s="4">
        <f t="shared" si="411"/>
        <v>0</v>
      </c>
      <c r="I3751" s="5">
        <f t="shared" si="410"/>
        <v>0</v>
      </c>
      <c r="M3751" s="3">
        <v>4</v>
      </c>
      <c r="N3751" s="11">
        <f t="shared" si="415"/>
        <v>0</v>
      </c>
      <c r="O3751" s="3">
        <v>0</v>
      </c>
      <c r="P3751" s="11">
        <f t="shared" si="412"/>
        <v>0</v>
      </c>
      <c r="Q3751" s="12">
        <f t="shared" si="409"/>
        <v>3</v>
      </c>
      <c r="R3751" s="12">
        <f t="shared" si="416"/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413"/>
        <v>644</v>
      </c>
      <c r="F3752" s="4">
        <f t="shared" si="414"/>
        <v>43</v>
      </c>
      <c r="G3752" s="4">
        <f t="shared" si="408"/>
        <v>13</v>
      </c>
      <c r="H3752" s="4">
        <f t="shared" si="411"/>
        <v>0</v>
      </c>
      <c r="I3752" s="5">
        <f t="shared" si="410"/>
        <v>0</v>
      </c>
      <c r="M3752" s="3">
        <v>9</v>
      </c>
      <c r="N3752" s="11">
        <f t="shared" si="415"/>
        <v>1</v>
      </c>
      <c r="O3752" s="3">
        <v>0</v>
      </c>
      <c r="P3752" s="11">
        <f t="shared" si="412"/>
        <v>0</v>
      </c>
      <c r="Q3752" s="12">
        <f t="shared" si="409"/>
        <v>4</v>
      </c>
      <c r="R3752" s="12">
        <f t="shared" si="416"/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413"/>
        <v>561</v>
      </c>
      <c r="F3753" s="4">
        <f t="shared" si="414"/>
        <v>26</v>
      </c>
      <c r="G3753" s="4">
        <f t="shared" si="408"/>
        <v>44</v>
      </c>
      <c r="H3753" s="4">
        <f t="shared" si="411"/>
        <v>0</v>
      </c>
      <c r="I3753" s="5">
        <f t="shared" si="410"/>
        <v>0</v>
      </c>
      <c r="M3753" s="3">
        <v>2</v>
      </c>
      <c r="N3753" s="11">
        <f t="shared" si="415"/>
        <v>0</v>
      </c>
      <c r="O3753" s="3">
        <v>0</v>
      </c>
      <c r="P3753" s="11">
        <f t="shared" si="412"/>
        <v>0</v>
      </c>
      <c r="Q3753" s="12">
        <f t="shared" si="409"/>
        <v>42</v>
      </c>
      <c r="R3753" s="12">
        <f t="shared" si="416"/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413"/>
        <v>181</v>
      </c>
      <c r="F3754" s="4">
        <f t="shared" si="414"/>
        <v>6</v>
      </c>
      <c r="G3754" s="4">
        <f t="shared" si="408"/>
        <v>5</v>
      </c>
      <c r="H3754" s="4">
        <f t="shared" si="411"/>
        <v>0</v>
      </c>
      <c r="I3754" s="5">
        <f t="shared" si="410"/>
        <v>0</v>
      </c>
      <c r="M3754" s="3">
        <v>4</v>
      </c>
      <c r="N3754" s="11">
        <f t="shared" si="415"/>
        <v>0</v>
      </c>
      <c r="O3754" s="3">
        <v>0</v>
      </c>
      <c r="P3754" s="11">
        <f t="shared" si="412"/>
        <v>0</v>
      </c>
      <c r="Q3754" s="12">
        <f t="shared" si="409"/>
        <v>1</v>
      </c>
      <c r="R3754" s="12">
        <f t="shared" si="416"/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413"/>
        <v>294</v>
      </c>
      <c r="F3755" s="4">
        <f t="shared" si="414"/>
        <v>18</v>
      </c>
      <c r="G3755" s="4">
        <f t="shared" si="408"/>
        <v>11</v>
      </c>
      <c r="H3755" s="4">
        <f t="shared" si="411"/>
        <v>1</v>
      </c>
      <c r="I3755" s="5">
        <f t="shared" si="410"/>
        <v>0.1</v>
      </c>
      <c r="M3755" s="3">
        <v>6</v>
      </c>
      <c r="N3755" s="11">
        <f t="shared" si="415"/>
        <v>0</v>
      </c>
      <c r="O3755" s="3">
        <v>1</v>
      </c>
      <c r="P3755" s="11">
        <f t="shared" si="412"/>
        <v>0</v>
      </c>
      <c r="Q3755" s="12">
        <f t="shared" si="409"/>
        <v>4</v>
      </c>
      <c r="R3755" s="12">
        <f t="shared" si="416"/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413"/>
        <v>352</v>
      </c>
      <c r="F3756" s="4">
        <f t="shared" si="414"/>
        <v>12</v>
      </c>
      <c r="G3756" s="4">
        <f t="shared" si="408"/>
        <v>7</v>
      </c>
      <c r="H3756" s="4">
        <f t="shared" si="411"/>
        <v>0</v>
      </c>
      <c r="I3756" s="5">
        <f t="shared" si="410"/>
        <v>0</v>
      </c>
      <c r="M3756" s="3">
        <v>6</v>
      </c>
      <c r="N3756" s="11">
        <f t="shared" si="415"/>
        <v>0</v>
      </c>
      <c r="O3756" s="3">
        <v>0</v>
      </c>
      <c r="P3756" s="11">
        <f t="shared" si="412"/>
        <v>0</v>
      </c>
      <c r="Q3756" s="12">
        <f t="shared" si="409"/>
        <v>1</v>
      </c>
      <c r="R3756" s="12">
        <f t="shared" si="416"/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413"/>
        <v>838</v>
      </c>
      <c r="F3757" s="4">
        <f t="shared" si="414"/>
        <v>16</v>
      </c>
      <c r="G3757" s="4">
        <f t="shared" si="408"/>
        <v>20</v>
      </c>
      <c r="H3757" s="4">
        <f t="shared" si="411"/>
        <v>1</v>
      </c>
      <c r="I3757" s="5">
        <f t="shared" si="410"/>
        <v>5.2631578947368418E-2</v>
      </c>
      <c r="M3757" s="3">
        <v>15</v>
      </c>
      <c r="N3757" s="11">
        <f t="shared" si="415"/>
        <v>0</v>
      </c>
      <c r="O3757" s="3">
        <v>0</v>
      </c>
      <c r="P3757" s="11">
        <f t="shared" si="412"/>
        <v>0</v>
      </c>
      <c r="Q3757" s="12">
        <f t="shared" si="409"/>
        <v>5</v>
      </c>
      <c r="R3757" s="12">
        <f t="shared" si="416"/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413"/>
        <v>82</v>
      </c>
      <c r="F3758" s="4">
        <f t="shared" si="414"/>
        <v>6</v>
      </c>
      <c r="G3758" s="4">
        <f t="shared" si="408"/>
        <v>3</v>
      </c>
      <c r="H3758" s="4">
        <f t="shared" si="411"/>
        <v>0</v>
      </c>
      <c r="I3758" s="5">
        <f t="shared" si="410"/>
        <v>0</v>
      </c>
      <c r="M3758" s="3">
        <v>3</v>
      </c>
      <c r="N3758" s="11">
        <f t="shared" si="415"/>
        <v>1</v>
      </c>
      <c r="O3758" s="3">
        <v>0</v>
      </c>
      <c r="P3758" s="11">
        <f t="shared" si="412"/>
        <v>0</v>
      </c>
      <c r="Q3758" s="12">
        <f t="shared" si="409"/>
        <v>0</v>
      </c>
      <c r="R3758" s="12">
        <f t="shared" si="416"/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413"/>
        <v>7242</v>
      </c>
      <c r="F3759" s="4">
        <f t="shared" si="414"/>
        <v>348</v>
      </c>
      <c r="G3759" s="4">
        <f t="shared" si="408"/>
        <v>233</v>
      </c>
      <c r="H3759" s="4">
        <f t="shared" si="411"/>
        <v>5</v>
      </c>
      <c r="I3759" s="5">
        <f t="shared" si="410"/>
        <v>2.1929824561403508E-2</v>
      </c>
      <c r="M3759" s="3">
        <v>200</v>
      </c>
      <c r="N3759" s="11">
        <f t="shared" si="415"/>
        <v>1</v>
      </c>
      <c r="O3759" s="3">
        <v>5</v>
      </c>
      <c r="P3759" s="11">
        <f t="shared" si="412"/>
        <v>0</v>
      </c>
      <c r="Q3759" s="12">
        <f t="shared" si="409"/>
        <v>28</v>
      </c>
      <c r="R3759" s="12">
        <f t="shared" si="416"/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413"/>
        <v>1103</v>
      </c>
      <c r="F3760" s="4">
        <f t="shared" si="414"/>
        <v>1</v>
      </c>
      <c r="G3760" s="4">
        <f t="shared" si="408"/>
        <v>55</v>
      </c>
      <c r="H3760" s="4">
        <f t="shared" si="411"/>
        <v>0</v>
      </c>
      <c r="I3760" s="5">
        <f t="shared" si="410"/>
        <v>0</v>
      </c>
      <c r="M3760" s="3">
        <v>37</v>
      </c>
      <c r="N3760" s="11">
        <f t="shared" si="415"/>
        <v>7</v>
      </c>
      <c r="O3760" s="3">
        <v>0</v>
      </c>
      <c r="P3760" s="11">
        <f t="shared" si="412"/>
        <v>0</v>
      </c>
      <c r="Q3760" s="12">
        <f t="shared" si="409"/>
        <v>18</v>
      </c>
      <c r="R3760" s="12">
        <f t="shared" si="416"/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413"/>
        <v>367</v>
      </c>
      <c r="F3761" s="4">
        <f t="shared" si="414"/>
        <v>11</v>
      </c>
      <c r="G3761" s="4">
        <f t="shared" si="408"/>
        <v>21</v>
      </c>
      <c r="H3761" s="4">
        <f t="shared" si="411"/>
        <v>0</v>
      </c>
      <c r="I3761" s="5">
        <f t="shared" si="410"/>
        <v>0</v>
      </c>
      <c r="M3761" s="3">
        <v>10</v>
      </c>
      <c r="N3761" s="11">
        <f t="shared" si="415"/>
        <v>3</v>
      </c>
      <c r="O3761" s="3">
        <v>0</v>
      </c>
      <c r="P3761" s="11">
        <f t="shared" si="412"/>
        <v>0</v>
      </c>
      <c r="Q3761" s="12">
        <f t="shared" si="409"/>
        <v>11</v>
      </c>
      <c r="R3761" s="12">
        <f t="shared" si="416"/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413"/>
        <v>859</v>
      </c>
      <c r="F3762" s="4">
        <f t="shared" si="414"/>
        <v>40</v>
      </c>
      <c r="G3762" s="4">
        <f t="shared" si="408"/>
        <v>17</v>
      </c>
      <c r="H3762" s="4">
        <f t="shared" si="411"/>
        <v>0</v>
      </c>
      <c r="I3762" s="5">
        <f t="shared" si="410"/>
        <v>0</v>
      </c>
      <c r="M3762" s="3">
        <v>16</v>
      </c>
      <c r="N3762" s="11">
        <f t="shared" si="415"/>
        <v>0</v>
      </c>
      <c r="O3762" s="3">
        <v>0</v>
      </c>
      <c r="P3762" s="11">
        <f t="shared" si="412"/>
        <v>0</v>
      </c>
      <c r="Q3762" s="12">
        <f t="shared" si="409"/>
        <v>1</v>
      </c>
      <c r="R3762" s="12">
        <f t="shared" si="416"/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413"/>
        <v>118</v>
      </c>
      <c r="F3763" s="4">
        <f t="shared" si="414"/>
        <v>15</v>
      </c>
      <c r="G3763" s="4">
        <f t="shared" si="408"/>
        <v>2</v>
      </c>
      <c r="H3763" s="4">
        <f t="shared" si="411"/>
        <v>0</v>
      </c>
      <c r="I3763" s="5">
        <f t="shared" si="410"/>
        <v>0</v>
      </c>
      <c r="M3763" s="3">
        <v>2</v>
      </c>
      <c r="N3763" s="11">
        <f t="shared" si="415"/>
        <v>0</v>
      </c>
      <c r="O3763" s="3">
        <v>0</v>
      </c>
      <c r="P3763" s="11">
        <f t="shared" si="412"/>
        <v>0</v>
      </c>
      <c r="Q3763" s="12">
        <f t="shared" si="409"/>
        <v>0</v>
      </c>
      <c r="R3763" s="12">
        <f t="shared" si="416"/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413"/>
        <v>559</v>
      </c>
      <c r="F3764" s="4">
        <f t="shared" si="414"/>
        <v>56</v>
      </c>
      <c r="G3764" s="4">
        <f t="shared" si="408"/>
        <v>14</v>
      </c>
      <c r="H3764" s="4">
        <f t="shared" si="411"/>
        <v>1</v>
      </c>
      <c r="I3764" s="5">
        <f t="shared" si="410"/>
        <v>7.6923076923076927E-2</v>
      </c>
      <c r="M3764" s="3">
        <v>8</v>
      </c>
      <c r="N3764" s="11">
        <f t="shared" si="415"/>
        <v>0</v>
      </c>
      <c r="O3764" s="3">
        <v>0</v>
      </c>
      <c r="P3764" s="11">
        <f t="shared" si="412"/>
        <v>0</v>
      </c>
      <c r="Q3764" s="12">
        <f t="shared" si="409"/>
        <v>6</v>
      </c>
      <c r="R3764" s="12">
        <f t="shared" si="416"/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413"/>
        <v>631</v>
      </c>
      <c r="F3765" s="4">
        <f t="shared" si="414"/>
        <v>32</v>
      </c>
      <c r="G3765" s="4">
        <f t="shared" si="408"/>
        <v>32</v>
      </c>
      <c r="H3765" s="4">
        <f t="shared" si="411"/>
        <v>-1</v>
      </c>
      <c r="I3765" s="5">
        <f t="shared" si="410"/>
        <v>-3.0303030303030304E-2</v>
      </c>
      <c r="M3765" s="3">
        <v>24</v>
      </c>
      <c r="N3765" s="11">
        <f t="shared" si="415"/>
        <v>2</v>
      </c>
      <c r="O3765" s="3">
        <v>0</v>
      </c>
      <c r="P3765" s="11">
        <f t="shared" si="412"/>
        <v>0</v>
      </c>
      <c r="Q3765" s="12">
        <f t="shared" si="409"/>
        <v>8</v>
      </c>
      <c r="R3765" s="12">
        <f t="shared" si="416"/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413"/>
        <v>746</v>
      </c>
      <c r="F3766" s="4">
        <f t="shared" si="414"/>
        <v>34</v>
      </c>
      <c r="G3766" s="4">
        <f t="shared" si="408"/>
        <v>41</v>
      </c>
      <c r="H3766" s="4">
        <f t="shared" si="411"/>
        <v>1</v>
      </c>
      <c r="I3766" s="5">
        <f t="shared" si="410"/>
        <v>2.5000000000000001E-2</v>
      </c>
      <c r="M3766" s="3">
        <v>20</v>
      </c>
      <c r="N3766" s="11">
        <f t="shared" si="415"/>
        <v>0</v>
      </c>
      <c r="O3766" s="3">
        <v>3</v>
      </c>
      <c r="P3766" s="11">
        <f t="shared" si="412"/>
        <v>0</v>
      </c>
      <c r="Q3766" s="12">
        <f t="shared" si="409"/>
        <v>18</v>
      </c>
      <c r="R3766" s="12">
        <f t="shared" si="416"/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413"/>
        <v>2789</v>
      </c>
      <c r="F3767" s="4">
        <f t="shared" si="414"/>
        <v>183</v>
      </c>
      <c r="G3767" s="4">
        <f t="shared" si="408"/>
        <v>136</v>
      </c>
      <c r="H3767" s="4">
        <f t="shared" si="411"/>
        <v>1</v>
      </c>
      <c r="I3767" s="5">
        <f t="shared" si="410"/>
        <v>7.4074074074074077E-3</v>
      </c>
      <c r="M3767" s="3">
        <v>72</v>
      </c>
      <c r="N3767" s="11">
        <f t="shared" si="415"/>
        <v>1</v>
      </c>
      <c r="O3767" s="3">
        <v>1</v>
      </c>
      <c r="P3767" s="11">
        <f t="shared" si="412"/>
        <v>0</v>
      </c>
      <c r="Q3767" s="12">
        <f t="shared" si="409"/>
        <v>63</v>
      </c>
      <c r="R3767" s="12">
        <f t="shared" si="416"/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413"/>
        <v>555</v>
      </c>
      <c r="F3768" s="4">
        <f t="shared" si="414"/>
        <v>12</v>
      </c>
      <c r="G3768" s="4">
        <f t="shared" si="408"/>
        <v>29</v>
      </c>
      <c r="H3768" s="4">
        <f t="shared" si="411"/>
        <v>0</v>
      </c>
      <c r="I3768" s="5">
        <f t="shared" si="410"/>
        <v>0</v>
      </c>
      <c r="M3768" s="3">
        <v>22</v>
      </c>
      <c r="N3768" s="11">
        <f t="shared" si="415"/>
        <v>0</v>
      </c>
      <c r="O3768" s="3">
        <v>1</v>
      </c>
      <c r="P3768" s="11">
        <f t="shared" si="412"/>
        <v>0</v>
      </c>
      <c r="Q3768" s="12">
        <f t="shared" si="409"/>
        <v>6</v>
      </c>
      <c r="R3768" s="12">
        <f t="shared" si="416"/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413"/>
        <v>586</v>
      </c>
      <c r="F3769" s="4">
        <f t="shared" si="414"/>
        <v>25</v>
      </c>
      <c r="G3769" s="4">
        <f t="shared" si="408"/>
        <v>23</v>
      </c>
      <c r="H3769" s="4">
        <f t="shared" si="411"/>
        <v>1</v>
      </c>
      <c r="I3769" s="5">
        <f t="shared" si="410"/>
        <v>4.5454545454545456E-2</v>
      </c>
      <c r="M3769" s="3">
        <v>11</v>
      </c>
      <c r="N3769" s="11">
        <f t="shared" si="415"/>
        <v>-1</v>
      </c>
      <c r="O3769" s="3">
        <v>1</v>
      </c>
      <c r="P3769" s="11">
        <f t="shared" si="412"/>
        <v>0</v>
      </c>
      <c r="Q3769" s="12">
        <f t="shared" si="409"/>
        <v>11</v>
      </c>
      <c r="R3769" s="12">
        <f t="shared" si="416"/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413"/>
        <v>1587</v>
      </c>
      <c r="F3770" s="4">
        <f t="shared" si="414"/>
        <v>56</v>
      </c>
      <c r="G3770" s="4">
        <f t="shared" ref="G3770:G3833" si="417">C3770</f>
        <v>44</v>
      </c>
      <c r="H3770" s="4">
        <f t="shared" si="411"/>
        <v>2</v>
      </c>
      <c r="I3770" s="5">
        <f t="shared" si="410"/>
        <v>4.7619047619047616E-2</v>
      </c>
      <c r="M3770" s="3">
        <v>34</v>
      </c>
      <c r="N3770" s="11">
        <f t="shared" si="415"/>
        <v>1</v>
      </c>
      <c r="O3770" s="3">
        <v>0</v>
      </c>
      <c r="P3770" s="11">
        <f t="shared" si="412"/>
        <v>0</v>
      </c>
      <c r="Q3770" s="12">
        <f t="shared" si="409"/>
        <v>10</v>
      </c>
      <c r="R3770" s="12">
        <f t="shared" si="416"/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413"/>
        <v>1456</v>
      </c>
      <c r="F3771" s="4">
        <f t="shared" si="414"/>
        <v>94</v>
      </c>
      <c r="G3771" s="4">
        <f t="shared" si="417"/>
        <v>94</v>
      </c>
      <c r="H3771" s="4">
        <f t="shared" si="411"/>
        <v>2</v>
      </c>
      <c r="I3771" s="5">
        <f t="shared" si="410"/>
        <v>2.1739130434782608E-2</v>
      </c>
      <c r="M3771" s="3">
        <v>6</v>
      </c>
      <c r="N3771" s="11">
        <f t="shared" si="415"/>
        <v>1</v>
      </c>
      <c r="O3771" s="3">
        <v>1</v>
      </c>
      <c r="P3771" s="11">
        <f t="shared" si="412"/>
        <v>0</v>
      </c>
      <c r="Q3771" s="12">
        <f t="shared" si="409"/>
        <v>87</v>
      </c>
      <c r="R3771" s="12">
        <f t="shared" si="416"/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413"/>
        <v>367</v>
      </c>
      <c r="F3772" s="4">
        <f t="shared" si="414"/>
        <v>61</v>
      </c>
      <c r="G3772" s="4">
        <f t="shared" si="417"/>
        <v>11</v>
      </c>
      <c r="H3772" s="4">
        <f t="shared" si="411"/>
        <v>0</v>
      </c>
      <c r="I3772" s="5">
        <f t="shared" si="410"/>
        <v>0</v>
      </c>
      <c r="M3772" s="3">
        <v>10</v>
      </c>
      <c r="N3772" s="11">
        <f t="shared" si="415"/>
        <v>1</v>
      </c>
      <c r="O3772" s="3">
        <v>0</v>
      </c>
      <c r="P3772" s="11">
        <f t="shared" si="412"/>
        <v>0</v>
      </c>
      <c r="Q3772" s="12">
        <f t="shared" si="409"/>
        <v>1</v>
      </c>
      <c r="R3772" s="12">
        <f t="shared" si="416"/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413"/>
        <v>170</v>
      </c>
      <c r="F3773" s="4">
        <f t="shared" si="414"/>
        <v>5</v>
      </c>
      <c r="G3773" s="4">
        <f t="shared" si="417"/>
        <v>9</v>
      </c>
      <c r="H3773" s="4">
        <f t="shared" si="411"/>
        <v>1</v>
      </c>
      <c r="I3773" s="5">
        <f t="shared" si="410"/>
        <v>0.125</v>
      </c>
      <c r="M3773" s="3">
        <v>3</v>
      </c>
      <c r="N3773" s="11">
        <f t="shared" si="415"/>
        <v>0</v>
      </c>
      <c r="O3773" s="3">
        <v>0</v>
      </c>
      <c r="P3773" s="11">
        <f t="shared" si="412"/>
        <v>0</v>
      </c>
      <c r="Q3773" s="12">
        <f t="shared" si="409"/>
        <v>6</v>
      </c>
      <c r="R3773" s="12">
        <f t="shared" si="416"/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413"/>
        <v>441</v>
      </c>
      <c r="F3774" s="4">
        <f t="shared" si="414"/>
        <v>12</v>
      </c>
      <c r="G3774" s="4">
        <f t="shared" si="417"/>
        <v>21</v>
      </c>
      <c r="H3774" s="4">
        <f t="shared" si="411"/>
        <v>1</v>
      </c>
      <c r="I3774" s="5">
        <f t="shared" si="410"/>
        <v>0.05</v>
      </c>
      <c r="M3774" s="3">
        <v>10</v>
      </c>
      <c r="N3774" s="11">
        <f t="shared" si="415"/>
        <v>0</v>
      </c>
      <c r="O3774" s="3">
        <v>1</v>
      </c>
      <c r="P3774" s="11">
        <f t="shared" si="412"/>
        <v>0</v>
      </c>
      <c r="Q3774" s="12">
        <f t="shared" si="409"/>
        <v>10</v>
      </c>
      <c r="R3774" s="12">
        <f t="shared" si="416"/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413"/>
        <v>3353</v>
      </c>
      <c r="F3775" s="4">
        <f t="shared" si="414"/>
        <v>237</v>
      </c>
      <c r="G3775" s="4">
        <f t="shared" si="417"/>
        <v>146</v>
      </c>
      <c r="H3775" s="4">
        <f t="shared" si="411"/>
        <v>0</v>
      </c>
      <c r="I3775" s="5">
        <f t="shared" si="410"/>
        <v>0</v>
      </c>
      <c r="M3775" s="3">
        <v>73</v>
      </c>
      <c r="N3775" s="11">
        <f t="shared" si="415"/>
        <v>2</v>
      </c>
      <c r="O3775" s="3">
        <v>2</v>
      </c>
      <c r="P3775" s="11">
        <f t="shared" si="412"/>
        <v>0</v>
      </c>
      <c r="Q3775" s="12">
        <f t="shared" si="409"/>
        <v>71</v>
      </c>
      <c r="R3775" s="12">
        <f t="shared" si="416"/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413"/>
        <v>158</v>
      </c>
      <c r="F3776" s="4">
        <f t="shared" si="414"/>
        <v>8</v>
      </c>
      <c r="G3776" s="4">
        <f t="shared" si="417"/>
        <v>3</v>
      </c>
      <c r="H3776" s="4">
        <f t="shared" si="411"/>
        <v>0</v>
      </c>
      <c r="I3776" s="5">
        <f t="shared" si="410"/>
        <v>0</v>
      </c>
      <c r="M3776" s="3">
        <v>1</v>
      </c>
      <c r="N3776" s="11">
        <f t="shared" si="415"/>
        <v>0</v>
      </c>
      <c r="O3776" s="3">
        <v>0</v>
      </c>
      <c r="P3776" s="11">
        <f t="shared" si="412"/>
        <v>0</v>
      </c>
      <c r="Q3776" s="12">
        <f t="shared" si="409"/>
        <v>2</v>
      </c>
      <c r="R3776" s="12">
        <f t="shared" si="416"/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413"/>
        <v>301</v>
      </c>
      <c r="F3777" s="4">
        <f t="shared" si="414"/>
        <v>23</v>
      </c>
      <c r="G3777" s="4">
        <f t="shared" si="417"/>
        <v>6</v>
      </c>
      <c r="H3777" s="4">
        <f t="shared" si="411"/>
        <v>0</v>
      </c>
      <c r="I3777" s="5">
        <f t="shared" si="410"/>
        <v>0</v>
      </c>
      <c r="M3777" s="3">
        <v>6</v>
      </c>
      <c r="N3777" s="11">
        <f t="shared" si="415"/>
        <v>0</v>
      </c>
      <c r="O3777" s="3">
        <v>0</v>
      </c>
      <c r="P3777" s="11">
        <f t="shared" si="412"/>
        <v>0</v>
      </c>
      <c r="Q3777" s="12">
        <f t="shared" ref="Q3777:Q3809" si="418">G3777-O3777-M3777</f>
        <v>0</v>
      </c>
      <c r="R3777" s="12">
        <f t="shared" si="416"/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413"/>
        <v>409</v>
      </c>
      <c r="F3778" s="4">
        <f t="shared" si="414"/>
        <v>22</v>
      </c>
      <c r="G3778" s="4">
        <f t="shared" si="417"/>
        <v>14</v>
      </c>
      <c r="H3778" s="4">
        <f t="shared" si="411"/>
        <v>1</v>
      </c>
      <c r="I3778" s="5">
        <f t="shared" si="410"/>
        <v>7.6923076923076927E-2</v>
      </c>
      <c r="M3778" s="3">
        <v>7</v>
      </c>
      <c r="N3778" s="11">
        <f t="shared" si="415"/>
        <v>1</v>
      </c>
      <c r="O3778" s="3">
        <v>1</v>
      </c>
      <c r="P3778" s="11">
        <f t="shared" si="412"/>
        <v>0</v>
      </c>
      <c r="Q3778" s="12">
        <f t="shared" si="418"/>
        <v>6</v>
      </c>
      <c r="R3778" s="12">
        <f t="shared" si="416"/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413"/>
        <v>595</v>
      </c>
      <c r="F3779" s="4">
        <f t="shared" si="414"/>
        <v>23</v>
      </c>
      <c r="G3779" s="4">
        <f t="shared" si="417"/>
        <v>8</v>
      </c>
      <c r="H3779" s="4">
        <f t="shared" si="411"/>
        <v>0</v>
      </c>
      <c r="I3779" s="5">
        <f t="shared" ref="I3779:I3842" si="419">IFERROR((G3779-SUMIFS(G:G,A:A,A3779-1,B:B,B3779))/SUMIFS(G:G,A:A,A3779-1,B:B,B3779),0)</f>
        <v>0</v>
      </c>
      <c r="M3779" s="3">
        <v>7</v>
      </c>
      <c r="N3779" s="11">
        <f t="shared" si="415"/>
        <v>1</v>
      </c>
      <c r="O3779" s="3">
        <v>0</v>
      </c>
      <c r="P3779" s="11">
        <f t="shared" si="412"/>
        <v>0</v>
      </c>
      <c r="Q3779" s="12">
        <f t="shared" si="418"/>
        <v>1</v>
      </c>
      <c r="R3779" s="12">
        <f t="shared" si="416"/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413"/>
        <v>87</v>
      </c>
      <c r="F3780" s="4">
        <f t="shared" si="414"/>
        <v>4</v>
      </c>
      <c r="G3780" s="4">
        <f t="shared" si="417"/>
        <v>12</v>
      </c>
      <c r="H3780" s="4">
        <f t="shared" si="411"/>
        <v>3</v>
      </c>
      <c r="I3780" s="5">
        <f t="shared" si="419"/>
        <v>0.33333333333333331</v>
      </c>
      <c r="M3780" s="3">
        <v>4</v>
      </c>
      <c r="N3780" s="11">
        <f t="shared" si="415"/>
        <v>0</v>
      </c>
      <c r="O3780" s="3">
        <v>0</v>
      </c>
      <c r="P3780" s="11">
        <f t="shared" si="412"/>
        <v>0</v>
      </c>
      <c r="Q3780" s="12">
        <f t="shared" si="418"/>
        <v>8</v>
      </c>
      <c r="R3780" s="12">
        <f t="shared" si="416"/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413"/>
        <v>171</v>
      </c>
      <c r="F3781" s="4">
        <f t="shared" si="414"/>
        <v>3</v>
      </c>
      <c r="G3781" s="4">
        <f t="shared" si="417"/>
        <v>0</v>
      </c>
      <c r="H3781" s="4">
        <f t="shared" ref="H3781:H3844" si="420">G3781-SUMIFS(G:G,A:A,A3781-1,B:B,B3781)</f>
        <v>0</v>
      </c>
      <c r="I3781" s="5">
        <f t="shared" si="419"/>
        <v>0</v>
      </c>
      <c r="M3781" s="3">
        <v>0</v>
      </c>
      <c r="N3781" s="11">
        <f t="shared" si="415"/>
        <v>0</v>
      </c>
      <c r="O3781" s="3">
        <v>0</v>
      </c>
      <c r="P3781" s="11">
        <f t="shared" si="412"/>
        <v>0</v>
      </c>
      <c r="Q3781" s="12">
        <f t="shared" si="418"/>
        <v>0</v>
      </c>
      <c r="R3781" s="12">
        <f t="shared" si="416"/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413"/>
        <v>174</v>
      </c>
      <c r="F3782" s="4">
        <f t="shared" si="414"/>
        <v>7</v>
      </c>
      <c r="G3782" s="4">
        <f t="shared" si="417"/>
        <v>8</v>
      </c>
      <c r="H3782" s="4">
        <f t="shared" si="420"/>
        <v>0</v>
      </c>
      <c r="I3782" s="5">
        <f t="shared" si="419"/>
        <v>0</v>
      </c>
      <c r="M3782" s="3">
        <v>5</v>
      </c>
      <c r="N3782" s="11">
        <f t="shared" si="415"/>
        <v>0</v>
      </c>
      <c r="O3782" s="3">
        <v>0</v>
      </c>
      <c r="P3782" s="11">
        <f t="shared" si="412"/>
        <v>0</v>
      </c>
      <c r="Q3782" s="12">
        <f t="shared" si="418"/>
        <v>3</v>
      </c>
      <c r="R3782" s="12">
        <f t="shared" si="416"/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413"/>
        <v>1908</v>
      </c>
      <c r="F3783" s="4">
        <f t="shared" si="414"/>
        <v>21</v>
      </c>
      <c r="G3783" s="4">
        <f t="shared" si="417"/>
        <v>122</v>
      </c>
      <c r="H3783" s="4">
        <f t="shared" si="420"/>
        <v>1</v>
      </c>
      <c r="I3783" s="5">
        <f t="shared" si="419"/>
        <v>8.2644628099173556E-3</v>
      </c>
      <c r="M3783" s="3">
        <v>84</v>
      </c>
      <c r="N3783" s="11">
        <f t="shared" si="415"/>
        <v>2</v>
      </c>
      <c r="O3783" s="3">
        <v>5</v>
      </c>
      <c r="P3783" s="11">
        <f t="shared" si="412"/>
        <v>0</v>
      </c>
      <c r="Q3783" s="12">
        <f t="shared" si="418"/>
        <v>33</v>
      </c>
      <c r="R3783" s="12">
        <f t="shared" si="416"/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413"/>
        <v>528</v>
      </c>
      <c r="F3784" s="4">
        <f t="shared" si="414"/>
        <v>34</v>
      </c>
      <c r="G3784" s="4">
        <f t="shared" si="417"/>
        <v>5</v>
      </c>
      <c r="H3784" s="4">
        <f t="shared" si="420"/>
        <v>0</v>
      </c>
      <c r="I3784" s="5">
        <f t="shared" si="419"/>
        <v>0</v>
      </c>
      <c r="M3784" s="3">
        <v>4</v>
      </c>
      <c r="N3784" s="11">
        <f t="shared" si="415"/>
        <v>0</v>
      </c>
      <c r="O3784" s="3">
        <v>0</v>
      </c>
      <c r="P3784" s="11">
        <f t="shared" si="412"/>
        <v>0</v>
      </c>
      <c r="Q3784" s="12">
        <f t="shared" si="418"/>
        <v>1</v>
      </c>
      <c r="R3784" s="12">
        <f t="shared" si="416"/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413"/>
        <v>1524</v>
      </c>
      <c r="F3785" s="4">
        <f t="shared" si="414"/>
        <v>46</v>
      </c>
      <c r="G3785" s="4">
        <f t="shared" si="417"/>
        <v>7</v>
      </c>
      <c r="H3785" s="4">
        <f t="shared" si="420"/>
        <v>0</v>
      </c>
      <c r="I3785" s="5">
        <f t="shared" si="419"/>
        <v>0</v>
      </c>
      <c r="M3785" s="3">
        <v>7</v>
      </c>
      <c r="N3785" s="11">
        <f t="shared" si="415"/>
        <v>0</v>
      </c>
      <c r="O3785" s="3">
        <v>0</v>
      </c>
      <c r="P3785" s="11">
        <f t="shared" si="412"/>
        <v>0</v>
      </c>
      <c r="Q3785" s="12">
        <f t="shared" si="418"/>
        <v>0</v>
      </c>
      <c r="R3785" s="12">
        <f t="shared" si="416"/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413"/>
        <v>1717</v>
      </c>
      <c r="F3786" s="4">
        <f t="shared" si="414"/>
        <v>113</v>
      </c>
      <c r="G3786" s="4">
        <f t="shared" si="417"/>
        <v>157</v>
      </c>
      <c r="H3786" s="4">
        <f t="shared" si="420"/>
        <v>9</v>
      </c>
      <c r="I3786" s="5">
        <f t="shared" si="419"/>
        <v>6.0810810810810814E-2</v>
      </c>
      <c r="M3786" s="3">
        <v>100</v>
      </c>
      <c r="N3786" s="11">
        <f t="shared" si="415"/>
        <v>3</v>
      </c>
      <c r="O3786" s="3">
        <v>0</v>
      </c>
      <c r="P3786" s="11">
        <f t="shared" si="412"/>
        <v>0</v>
      </c>
      <c r="Q3786" s="12">
        <f t="shared" si="418"/>
        <v>57</v>
      </c>
      <c r="R3786" s="12">
        <f t="shared" si="416"/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413"/>
        <v>5197</v>
      </c>
      <c r="F3787" s="4">
        <f t="shared" si="414"/>
        <v>277</v>
      </c>
      <c r="G3787" s="4">
        <f t="shared" si="417"/>
        <v>502</v>
      </c>
      <c r="H3787" s="4">
        <f t="shared" si="420"/>
        <v>28</v>
      </c>
      <c r="I3787" s="5">
        <f t="shared" si="419"/>
        <v>5.9071729957805907E-2</v>
      </c>
      <c r="M3787" s="3">
        <v>207</v>
      </c>
      <c r="N3787" s="11">
        <f t="shared" si="415"/>
        <v>8</v>
      </c>
      <c r="O3787" s="3">
        <v>11</v>
      </c>
      <c r="P3787" s="11">
        <f t="shared" si="412"/>
        <v>0</v>
      </c>
      <c r="Q3787" s="12">
        <f t="shared" si="418"/>
        <v>284</v>
      </c>
      <c r="R3787" s="12">
        <f t="shared" si="416"/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413"/>
        <v>259</v>
      </c>
      <c r="F3788" s="4">
        <f t="shared" si="414"/>
        <v>9</v>
      </c>
      <c r="G3788" s="4">
        <f t="shared" si="417"/>
        <v>11</v>
      </c>
      <c r="H3788" s="4">
        <f t="shared" si="420"/>
        <v>0</v>
      </c>
      <c r="I3788" s="5">
        <f t="shared" si="419"/>
        <v>0</v>
      </c>
      <c r="M3788" s="3">
        <v>11</v>
      </c>
      <c r="N3788" s="11">
        <f t="shared" si="415"/>
        <v>0</v>
      </c>
      <c r="O3788" s="3">
        <v>0</v>
      </c>
      <c r="P3788" s="11">
        <f t="shared" si="412"/>
        <v>0</v>
      </c>
      <c r="Q3788" s="12">
        <f t="shared" si="418"/>
        <v>0</v>
      </c>
      <c r="R3788" s="12">
        <f t="shared" si="416"/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413"/>
        <v>470</v>
      </c>
      <c r="F3789" s="4">
        <f t="shared" si="414"/>
        <v>36</v>
      </c>
      <c r="G3789" s="4">
        <f t="shared" si="417"/>
        <v>5</v>
      </c>
      <c r="H3789" s="4">
        <f t="shared" si="420"/>
        <v>0</v>
      </c>
      <c r="I3789" s="5">
        <f t="shared" si="419"/>
        <v>0</v>
      </c>
      <c r="M3789" s="3">
        <v>5</v>
      </c>
      <c r="N3789" s="11">
        <f t="shared" si="415"/>
        <v>2</v>
      </c>
      <c r="O3789" s="3">
        <v>0</v>
      </c>
      <c r="P3789" s="11">
        <f t="shared" si="412"/>
        <v>0</v>
      </c>
      <c r="Q3789" s="12">
        <f t="shared" si="418"/>
        <v>0</v>
      </c>
      <c r="R3789" s="12">
        <f t="shared" si="416"/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413"/>
        <v>1688</v>
      </c>
      <c r="F3790" s="4">
        <f t="shared" si="414"/>
        <v>105</v>
      </c>
      <c r="G3790" s="4">
        <f t="shared" si="417"/>
        <v>49</v>
      </c>
      <c r="H3790" s="4">
        <f t="shared" si="420"/>
        <v>0</v>
      </c>
      <c r="I3790" s="5">
        <f t="shared" si="419"/>
        <v>0</v>
      </c>
      <c r="M3790" s="3">
        <v>29</v>
      </c>
      <c r="N3790" s="11">
        <f t="shared" si="415"/>
        <v>1</v>
      </c>
      <c r="O3790" s="3">
        <v>1</v>
      </c>
      <c r="P3790" s="11">
        <f t="shared" si="412"/>
        <v>0</v>
      </c>
      <c r="Q3790" s="12">
        <f t="shared" si="418"/>
        <v>19</v>
      </c>
      <c r="R3790" s="12">
        <f t="shared" si="416"/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413"/>
        <v>23064</v>
      </c>
      <c r="F3791" s="4">
        <f t="shared" si="414"/>
        <v>1212</v>
      </c>
      <c r="G3791" s="4">
        <f t="shared" si="417"/>
        <v>2599</v>
      </c>
      <c r="H3791" s="4">
        <f t="shared" si="420"/>
        <v>92</v>
      </c>
      <c r="I3791" s="5">
        <f t="shared" si="419"/>
        <v>3.669724770642202E-2</v>
      </c>
      <c r="M3791" s="3">
        <v>1338</v>
      </c>
      <c r="N3791" s="11">
        <f t="shared" si="415"/>
        <v>50</v>
      </c>
      <c r="O3791" s="3">
        <v>51</v>
      </c>
      <c r="P3791" s="11">
        <f t="shared" si="412"/>
        <v>4</v>
      </c>
      <c r="Q3791" s="12">
        <f t="shared" si="418"/>
        <v>1210</v>
      </c>
      <c r="R3791" s="12">
        <f t="shared" si="416"/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413"/>
        <v>470</v>
      </c>
      <c r="F3792" s="4">
        <f t="shared" si="414"/>
        <v>29</v>
      </c>
      <c r="G3792" s="4">
        <f t="shared" si="417"/>
        <v>22</v>
      </c>
      <c r="H3792" s="4">
        <f t="shared" si="420"/>
        <v>1</v>
      </c>
      <c r="I3792" s="5">
        <f t="shared" si="419"/>
        <v>4.7619047619047616E-2</v>
      </c>
      <c r="M3792" s="3">
        <v>11</v>
      </c>
      <c r="N3792" s="11">
        <f t="shared" si="415"/>
        <v>2</v>
      </c>
      <c r="O3792" s="3">
        <v>1</v>
      </c>
      <c r="P3792" s="11">
        <f t="shared" si="412"/>
        <v>0</v>
      </c>
      <c r="Q3792" s="12">
        <f t="shared" si="418"/>
        <v>10</v>
      </c>
      <c r="R3792" s="12">
        <f t="shared" si="416"/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413"/>
        <v>191</v>
      </c>
      <c r="F3793" s="4">
        <f t="shared" si="414"/>
        <v>14</v>
      </c>
      <c r="G3793" s="4">
        <f t="shared" si="417"/>
        <v>7</v>
      </c>
      <c r="H3793" s="4">
        <f t="shared" si="420"/>
        <v>0</v>
      </c>
      <c r="I3793" s="5">
        <f t="shared" si="419"/>
        <v>0</v>
      </c>
      <c r="M3793" s="3">
        <v>2</v>
      </c>
      <c r="N3793" s="11">
        <f t="shared" si="415"/>
        <v>0</v>
      </c>
      <c r="O3793" s="3">
        <v>0</v>
      </c>
      <c r="P3793" s="11">
        <f t="shared" si="412"/>
        <v>0</v>
      </c>
      <c r="Q3793" s="12">
        <f t="shared" si="418"/>
        <v>5</v>
      </c>
      <c r="R3793" s="12">
        <f t="shared" si="416"/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413"/>
        <v>1398</v>
      </c>
      <c r="F3794" s="4">
        <f t="shared" si="414"/>
        <v>68</v>
      </c>
      <c r="G3794" s="4">
        <f t="shared" si="417"/>
        <v>49</v>
      </c>
      <c r="H3794" s="4">
        <f t="shared" si="420"/>
        <v>0</v>
      </c>
      <c r="I3794" s="5">
        <f t="shared" si="419"/>
        <v>0</v>
      </c>
      <c r="M3794" s="3">
        <v>44</v>
      </c>
      <c r="N3794" s="11">
        <f t="shared" si="415"/>
        <v>1</v>
      </c>
      <c r="O3794" s="3">
        <v>1</v>
      </c>
      <c r="P3794" s="11">
        <f t="shared" si="412"/>
        <v>0</v>
      </c>
      <c r="Q3794" s="12">
        <f t="shared" si="418"/>
        <v>4</v>
      </c>
      <c r="R3794" s="12">
        <f t="shared" si="416"/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413"/>
        <v>4122</v>
      </c>
      <c r="F3795" s="4">
        <f t="shared" si="414"/>
        <v>187</v>
      </c>
      <c r="G3795" s="4">
        <f t="shared" si="417"/>
        <v>632</v>
      </c>
      <c r="H3795" s="4">
        <f t="shared" si="420"/>
        <v>9</v>
      </c>
      <c r="I3795" s="5">
        <f t="shared" si="419"/>
        <v>1.4446227929373997E-2</v>
      </c>
      <c r="M3795" s="3">
        <v>325</v>
      </c>
      <c r="N3795" s="11">
        <f t="shared" si="415"/>
        <v>0</v>
      </c>
      <c r="O3795" s="3">
        <v>37</v>
      </c>
      <c r="P3795" s="11">
        <f t="shared" si="412"/>
        <v>0</v>
      </c>
      <c r="Q3795" s="12">
        <f t="shared" si="418"/>
        <v>270</v>
      </c>
      <c r="R3795" s="12">
        <f t="shared" si="416"/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413"/>
        <v>1476</v>
      </c>
      <c r="F3796" s="4">
        <f t="shared" si="414"/>
        <v>74</v>
      </c>
      <c r="G3796" s="4">
        <f t="shared" si="417"/>
        <v>98</v>
      </c>
      <c r="H3796" s="4">
        <f t="shared" si="420"/>
        <v>0</v>
      </c>
      <c r="I3796" s="5">
        <f t="shared" si="419"/>
        <v>0</v>
      </c>
      <c r="M3796" s="3">
        <v>51</v>
      </c>
      <c r="N3796" s="11">
        <f t="shared" si="415"/>
        <v>0</v>
      </c>
      <c r="O3796" s="3">
        <v>0</v>
      </c>
      <c r="P3796" s="11">
        <f t="shared" si="412"/>
        <v>0</v>
      </c>
      <c r="Q3796" s="12">
        <f t="shared" si="418"/>
        <v>47</v>
      </c>
      <c r="R3796" s="12">
        <f t="shared" si="416"/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413"/>
        <v>1863</v>
      </c>
      <c r="F3797" s="4">
        <f t="shared" si="414"/>
        <v>970</v>
      </c>
      <c r="G3797" s="4">
        <f t="shared" si="417"/>
        <v>1020</v>
      </c>
      <c r="H3797" s="4">
        <f t="shared" si="420"/>
        <v>897</v>
      </c>
      <c r="I3797" s="5">
        <f t="shared" si="419"/>
        <v>7.2926829268292686</v>
      </c>
      <c r="M3797" s="3">
        <v>11</v>
      </c>
      <c r="N3797" s="11">
        <f t="shared" si="415"/>
        <v>0</v>
      </c>
      <c r="O3797" s="3">
        <v>1</v>
      </c>
      <c r="P3797" s="11">
        <f t="shared" si="412"/>
        <v>0</v>
      </c>
      <c r="Q3797" s="12">
        <f t="shared" si="418"/>
        <v>1008</v>
      </c>
      <c r="R3797" s="12">
        <f t="shared" si="416"/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413"/>
        <v>154</v>
      </c>
      <c r="F3798" s="4">
        <f t="shared" si="414"/>
        <v>7</v>
      </c>
      <c r="G3798" s="4">
        <f t="shared" si="417"/>
        <v>2</v>
      </c>
      <c r="H3798" s="4">
        <f t="shared" si="420"/>
        <v>1</v>
      </c>
      <c r="I3798" s="5">
        <f t="shared" si="419"/>
        <v>1</v>
      </c>
      <c r="M3798" s="3">
        <v>1</v>
      </c>
      <c r="N3798" s="11">
        <f t="shared" si="415"/>
        <v>0</v>
      </c>
      <c r="O3798" s="3">
        <v>0</v>
      </c>
      <c r="P3798" s="11">
        <f t="shared" si="412"/>
        <v>0</v>
      </c>
      <c r="Q3798" s="12">
        <f t="shared" si="418"/>
        <v>1</v>
      </c>
      <c r="R3798" s="12">
        <f t="shared" si="416"/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413"/>
        <v>266</v>
      </c>
      <c r="F3799" s="4">
        <f t="shared" si="414"/>
        <v>12</v>
      </c>
      <c r="G3799" s="4">
        <f t="shared" si="417"/>
        <v>3</v>
      </c>
      <c r="H3799" s="4">
        <f t="shared" si="420"/>
        <v>0</v>
      </c>
      <c r="I3799" s="5">
        <f t="shared" si="419"/>
        <v>0</v>
      </c>
      <c r="M3799" s="3">
        <v>2</v>
      </c>
      <c r="N3799" s="11">
        <f t="shared" si="415"/>
        <v>0</v>
      </c>
      <c r="O3799" s="3">
        <v>0</v>
      </c>
      <c r="P3799" s="11">
        <f t="shared" si="412"/>
        <v>0</v>
      </c>
      <c r="Q3799" s="12">
        <f t="shared" si="418"/>
        <v>1</v>
      </c>
      <c r="R3799" s="12">
        <f t="shared" si="416"/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413"/>
        <v>196</v>
      </c>
      <c r="F3800" s="4">
        <f t="shared" si="414"/>
        <v>8</v>
      </c>
      <c r="G3800" s="4">
        <f t="shared" si="417"/>
        <v>2</v>
      </c>
      <c r="H3800" s="4">
        <f t="shared" si="420"/>
        <v>0</v>
      </c>
      <c r="I3800" s="5">
        <f t="shared" si="419"/>
        <v>0</v>
      </c>
      <c r="M3800" s="3">
        <v>1</v>
      </c>
      <c r="N3800" s="11">
        <f t="shared" si="415"/>
        <v>0</v>
      </c>
      <c r="O3800" s="3">
        <v>0</v>
      </c>
      <c r="P3800" s="11">
        <f t="shared" si="412"/>
        <v>0</v>
      </c>
      <c r="Q3800" s="12">
        <f t="shared" si="418"/>
        <v>1</v>
      </c>
      <c r="R3800" s="12">
        <f t="shared" si="416"/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413"/>
        <v>732</v>
      </c>
      <c r="F3801" s="4">
        <f t="shared" si="414"/>
        <v>63</v>
      </c>
      <c r="G3801" s="4">
        <f t="shared" si="417"/>
        <v>8</v>
      </c>
      <c r="H3801" s="4">
        <f t="shared" si="420"/>
        <v>1</v>
      </c>
      <c r="I3801" s="5">
        <f t="shared" si="419"/>
        <v>0.14285714285714285</v>
      </c>
      <c r="M3801" s="3">
        <v>4</v>
      </c>
      <c r="N3801" s="11">
        <f t="shared" si="415"/>
        <v>0</v>
      </c>
      <c r="O3801" s="3">
        <v>0</v>
      </c>
      <c r="P3801" s="11">
        <f t="shared" si="412"/>
        <v>0</v>
      </c>
      <c r="Q3801" s="12">
        <f t="shared" si="418"/>
        <v>4</v>
      </c>
      <c r="R3801" s="12">
        <f t="shared" si="416"/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413"/>
        <v>1719</v>
      </c>
      <c r="F3802" s="4">
        <f t="shared" si="414"/>
        <v>59</v>
      </c>
      <c r="G3802" s="4">
        <f t="shared" si="417"/>
        <v>55</v>
      </c>
      <c r="H3802" s="4">
        <f t="shared" si="420"/>
        <v>1</v>
      </c>
      <c r="I3802" s="5">
        <f t="shared" si="419"/>
        <v>1.8518518518518517E-2</v>
      </c>
      <c r="M3802" s="3">
        <v>49</v>
      </c>
      <c r="N3802" s="11">
        <f t="shared" si="415"/>
        <v>3</v>
      </c>
      <c r="O3802" s="3">
        <v>0</v>
      </c>
      <c r="P3802" s="11">
        <f t="shared" si="412"/>
        <v>0</v>
      </c>
      <c r="Q3802" s="12">
        <f t="shared" si="418"/>
        <v>6</v>
      </c>
      <c r="R3802" s="12">
        <f t="shared" si="416"/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413"/>
        <v>266</v>
      </c>
      <c r="F3803" s="4">
        <f t="shared" si="414"/>
        <v>3</v>
      </c>
      <c r="G3803" s="4">
        <f t="shared" si="417"/>
        <v>4</v>
      </c>
      <c r="H3803" s="4">
        <f t="shared" si="420"/>
        <v>0</v>
      </c>
      <c r="I3803" s="5">
        <f t="shared" si="419"/>
        <v>0</v>
      </c>
      <c r="M3803" s="3">
        <v>2</v>
      </c>
      <c r="N3803" s="11">
        <f t="shared" si="415"/>
        <v>0</v>
      </c>
      <c r="O3803" s="3">
        <v>0</v>
      </c>
      <c r="P3803" s="11">
        <f t="shared" si="412"/>
        <v>0</v>
      </c>
      <c r="Q3803" s="12">
        <f t="shared" si="418"/>
        <v>2</v>
      </c>
      <c r="R3803" s="12">
        <f t="shared" si="416"/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413"/>
        <v>616</v>
      </c>
      <c r="F3804" s="4">
        <f t="shared" si="414"/>
        <v>58</v>
      </c>
      <c r="G3804" s="4">
        <f t="shared" si="417"/>
        <v>23</v>
      </c>
      <c r="H3804" s="4">
        <f t="shared" si="420"/>
        <v>0</v>
      </c>
      <c r="I3804" s="5">
        <f t="shared" si="419"/>
        <v>0</v>
      </c>
      <c r="M3804" s="3">
        <v>11</v>
      </c>
      <c r="N3804" s="11">
        <f t="shared" si="415"/>
        <v>1</v>
      </c>
      <c r="O3804" s="3">
        <v>0</v>
      </c>
      <c r="P3804" s="11">
        <f t="shared" ref="P3804:P3867" si="421">O3804-SUMIFS(O:O,B:B,B3804,A:A,A3804-1)</f>
        <v>0</v>
      </c>
      <c r="Q3804" s="12">
        <f t="shared" si="418"/>
        <v>12</v>
      </c>
      <c r="R3804" s="12">
        <f t="shared" si="416"/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413"/>
        <v>571</v>
      </c>
      <c r="F3805" s="4">
        <f t="shared" si="414"/>
        <v>15</v>
      </c>
      <c r="G3805" s="4">
        <f t="shared" si="417"/>
        <v>7</v>
      </c>
      <c r="H3805" s="4">
        <f t="shared" si="420"/>
        <v>0</v>
      </c>
      <c r="I3805" s="5">
        <f t="shared" si="419"/>
        <v>0</v>
      </c>
      <c r="M3805" s="3">
        <v>4</v>
      </c>
      <c r="N3805" s="11">
        <f t="shared" si="415"/>
        <v>0</v>
      </c>
      <c r="O3805" s="3">
        <v>0</v>
      </c>
      <c r="P3805" s="11">
        <f t="shared" si="421"/>
        <v>0</v>
      </c>
      <c r="Q3805" s="12">
        <f t="shared" si="418"/>
        <v>3</v>
      </c>
      <c r="R3805" s="12">
        <f t="shared" si="416"/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413"/>
        <v>5335</v>
      </c>
      <c r="F3806" s="4">
        <f t="shared" si="414"/>
        <v>106</v>
      </c>
      <c r="G3806" s="4">
        <f t="shared" si="417"/>
        <v>416</v>
      </c>
      <c r="H3806" s="4">
        <f t="shared" si="420"/>
        <v>5</v>
      </c>
      <c r="I3806" s="5">
        <f t="shared" si="419"/>
        <v>1.2165450121654502E-2</v>
      </c>
      <c r="M3806" s="3">
        <v>280</v>
      </c>
      <c r="N3806" s="11">
        <f t="shared" si="415"/>
        <v>2</v>
      </c>
      <c r="O3806" s="3">
        <v>9</v>
      </c>
      <c r="P3806" s="11">
        <f t="shared" si="421"/>
        <v>0</v>
      </c>
      <c r="Q3806" s="12">
        <f t="shared" si="418"/>
        <v>127</v>
      </c>
      <c r="R3806" s="12">
        <f t="shared" si="416"/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413"/>
        <v>2807</v>
      </c>
      <c r="F3807" s="4">
        <f t="shared" si="414"/>
        <v>98</v>
      </c>
      <c r="G3807" s="4">
        <f t="shared" si="417"/>
        <v>259</v>
      </c>
      <c r="H3807" s="4">
        <f t="shared" si="420"/>
        <v>6</v>
      </c>
      <c r="I3807" s="5">
        <f t="shared" si="419"/>
        <v>2.3715415019762844E-2</v>
      </c>
      <c r="M3807" s="3">
        <v>144</v>
      </c>
      <c r="N3807" s="11">
        <f t="shared" si="415"/>
        <v>6</v>
      </c>
      <c r="O3807" s="3">
        <v>5</v>
      </c>
      <c r="P3807" s="11">
        <f t="shared" si="421"/>
        <v>1</v>
      </c>
      <c r="Q3807" s="12">
        <f t="shared" si="418"/>
        <v>110</v>
      </c>
      <c r="R3807" s="12">
        <f t="shared" si="416"/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413"/>
        <v>29943</v>
      </c>
      <c r="F3808" s="4">
        <f t="shared" si="414"/>
        <v>942</v>
      </c>
      <c r="G3808" s="4">
        <f t="shared" si="417"/>
        <v>258</v>
      </c>
      <c r="H3808" s="4">
        <f t="shared" si="420"/>
        <v>4</v>
      </c>
      <c r="I3808" s="5">
        <f t="shared" si="419"/>
        <v>1.5748031496062992E-2</v>
      </c>
      <c r="M3808" s="3">
        <v>133</v>
      </c>
      <c r="N3808" s="11">
        <f t="shared" si="415"/>
        <v>2</v>
      </c>
      <c r="O3808" s="3">
        <v>1</v>
      </c>
      <c r="P3808" s="11">
        <f t="shared" si="421"/>
        <v>0</v>
      </c>
      <c r="Q3808" s="12">
        <f t="shared" si="418"/>
        <v>124</v>
      </c>
      <c r="R3808" s="12">
        <f t="shared" si="416"/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413"/>
        <v>20534</v>
      </c>
      <c r="F3809" s="4">
        <f t="shared" si="414"/>
        <v>688</v>
      </c>
      <c r="G3809" s="4">
        <f t="shared" si="417"/>
        <v>33</v>
      </c>
      <c r="H3809" s="4">
        <f t="shared" si="420"/>
        <v>0</v>
      </c>
      <c r="I3809" s="5">
        <f t="shared" si="419"/>
        <v>0</v>
      </c>
      <c r="M3809" s="3">
        <v>1</v>
      </c>
      <c r="N3809" s="11">
        <f t="shared" si="415"/>
        <v>1</v>
      </c>
      <c r="O3809" s="3">
        <v>0</v>
      </c>
      <c r="P3809" s="11">
        <f t="shared" si="421"/>
        <v>0</v>
      </c>
      <c r="Q3809" s="12">
        <f t="shared" si="418"/>
        <v>32</v>
      </c>
      <c r="R3809" s="12">
        <f t="shared" si="416"/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413"/>
        <v>2231</v>
      </c>
      <c r="F3810" s="4">
        <f t="shared" si="414"/>
        <v>162</v>
      </c>
      <c r="G3810" s="4">
        <f t="shared" si="417"/>
        <v>28</v>
      </c>
      <c r="H3810" s="4">
        <f t="shared" si="420"/>
        <v>0</v>
      </c>
      <c r="I3810" s="5">
        <f t="shared" si="419"/>
        <v>0</v>
      </c>
      <c r="M3810" s="3">
        <v>22</v>
      </c>
      <c r="N3810" s="11">
        <f t="shared" si="415"/>
        <v>1</v>
      </c>
      <c r="O3810" s="3">
        <v>1</v>
      </c>
      <c r="P3810" s="11">
        <f t="shared" si="421"/>
        <v>0</v>
      </c>
      <c r="Q3810" s="12">
        <f t="shared" ref="Q3810:Q3873" si="422">G3810-O3810-M3810</f>
        <v>5</v>
      </c>
      <c r="R3810" s="12">
        <f t="shared" si="416"/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413"/>
        <v>1584</v>
      </c>
      <c r="F3811" s="4">
        <f t="shared" si="414"/>
        <v>59</v>
      </c>
      <c r="G3811" s="4">
        <f t="shared" si="417"/>
        <v>193</v>
      </c>
      <c r="H3811" s="4">
        <f t="shared" si="420"/>
        <v>9</v>
      </c>
      <c r="I3811" s="5">
        <f t="shared" si="419"/>
        <v>4.8913043478260872E-2</v>
      </c>
      <c r="M3811" s="3">
        <v>42</v>
      </c>
      <c r="N3811" s="11">
        <f t="shared" si="415"/>
        <v>4</v>
      </c>
      <c r="O3811" s="3">
        <v>2</v>
      </c>
      <c r="P3811" s="11">
        <f t="shared" si="421"/>
        <v>0</v>
      </c>
      <c r="Q3811" s="12">
        <f t="shared" si="422"/>
        <v>149</v>
      </c>
      <c r="R3811" s="12">
        <f t="shared" si="416"/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413"/>
        <v>227</v>
      </c>
      <c r="F3812" s="4">
        <f t="shared" si="414"/>
        <v>13</v>
      </c>
      <c r="G3812" s="4">
        <f t="shared" si="417"/>
        <v>6</v>
      </c>
      <c r="H3812" s="4">
        <f t="shared" si="420"/>
        <v>1</v>
      </c>
      <c r="I3812" s="5">
        <f t="shared" si="419"/>
        <v>0.2</v>
      </c>
      <c r="M3812" s="3">
        <v>4</v>
      </c>
      <c r="N3812" s="11">
        <f t="shared" si="415"/>
        <v>0</v>
      </c>
      <c r="O3812" s="3">
        <v>1</v>
      </c>
      <c r="P3812" s="11">
        <f t="shared" si="421"/>
        <v>0</v>
      </c>
      <c r="Q3812" s="12">
        <f t="shared" si="422"/>
        <v>1</v>
      </c>
      <c r="R3812" s="12">
        <f t="shared" si="416"/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423">SUM(C3813:D3813)</f>
        <v>3619</v>
      </c>
      <c r="F3813" s="4">
        <f t="shared" si="414"/>
        <v>77</v>
      </c>
      <c r="G3813" s="4">
        <f t="shared" si="417"/>
        <v>596</v>
      </c>
      <c r="H3813" s="4">
        <f t="shared" si="420"/>
        <v>1</v>
      </c>
      <c r="I3813" s="5">
        <f t="shared" si="419"/>
        <v>1.6806722689075631E-3</v>
      </c>
      <c r="M3813" s="3">
        <v>9</v>
      </c>
      <c r="N3813" s="11">
        <f t="shared" si="415"/>
        <v>0</v>
      </c>
      <c r="O3813" s="3">
        <v>0</v>
      </c>
      <c r="P3813" s="11">
        <f t="shared" si="421"/>
        <v>0</v>
      </c>
      <c r="Q3813" s="12">
        <f t="shared" si="422"/>
        <v>587</v>
      </c>
      <c r="R3813" s="12">
        <f t="shared" si="416"/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423"/>
        <v>1346</v>
      </c>
      <c r="F3814" s="4">
        <f t="shared" ref="F3814:F3877" si="424">E3814-SUMIFS(E:E,A:A,A3814-1,B:B,B3814)</f>
        <v>67</v>
      </c>
      <c r="G3814" s="4">
        <f t="shared" si="417"/>
        <v>63</v>
      </c>
      <c r="H3814" s="4">
        <f t="shared" si="420"/>
        <v>5</v>
      </c>
      <c r="I3814" s="5">
        <f t="shared" si="419"/>
        <v>8.6206896551724144E-2</v>
      </c>
      <c r="M3814" s="3">
        <v>48</v>
      </c>
      <c r="N3814" s="11">
        <f t="shared" ref="N3814:N3877" si="425">M3814-SUMIFS(M:M,B:B,B3814,A:A,A3814-1)</f>
        <v>2</v>
      </c>
      <c r="O3814" s="3">
        <v>3</v>
      </c>
      <c r="P3814" s="11">
        <f t="shared" si="421"/>
        <v>0</v>
      </c>
      <c r="Q3814" s="12">
        <f t="shared" si="422"/>
        <v>12</v>
      </c>
      <c r="R3814" s="12">
        <f t="shared" ref="R3814:R3877" si="426"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423"/>
        <v>1005</v>
      </c>
      <c r="F3815" s="4">
        <f t="shared" si="424"/>
        <v>70</v>
      </c>
      <c r="G3815" s="4">
        <f t="shared" si="417"/>
        <v>52</v>
      </c>
      <c r="H3815" s="4">
        <f t="shared" si="420"/>
        <v>0</v>
      </c>
      <c r="I3815" s="5">
        <f t="shared" si="419"/>
        <v>0</v>
      </c>
      <c r="M3815" s="3">
        <v>41</v>
      </c>
      <c r="N3815" s="11">
        <f t="shared" si="425"/>
        <v>2</v>
      </c>
      <c r="O3815" s="3">
        <v>1</v>
      </c>
      <c r="P3815" s="11">
        <f t="shared" si="421"/>
        <v>0</v>
      </c>
      <c r="Q3815" s="12">
        <f t="shared" si="422"/>
        <v>10</v>
      </c>
      <c r="R3815" s="12">
        <f t="shared" si="426"/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423"/>
        <v>509</v>
      </c>
      <c r="F3816" s="4">
        <f t="shared" si="424"/>
        <v>56</v>
      </c>
      <c r="G3816" s="4">
        <f t="shared" si="417"/>
        <v>16</v>
      </c>
      <c r="H3816" s="4">
        <f t="shared" si="420"/>
        <v>0</v>
      </c>
      <c r="I3816" s="5">
        <f t="shared" si="419"/>
        <v>0</v>
      </c>
      <c r="M3816" s="3">
        <v>13</v>
      </c>
      <c r="N3816" s="11">
        <f t="shared" si="425"/>
        <v>0</v>
      </c>
      <c r="O3816" s="3">
        <v>1</v>
      </c>
      <c r="P3816" s="11">
        <f t="shared" si="421"/>
        <v>0</v>
      </c>
      <c r="Q3816" s="12">
        <f t="shared" si="422"/>
        <v>2</v>
      </c>
      <c r="R3816" s="12">
        <f t="shared" si="426"/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423"/>
        <v>291</v>
      </c>
      <c r="F3817" s="4">
        <f t="shared" si="424"/>
        <v>8</v>
      </c>
      <c r="G3817" s="4">
        <f t="shared" si="417"/>
        <v>12</v>
      </c>
      <c r="H3817" s="4">
        <f t="shared" si="420"/>
        <v>0</v>
      </c>
      <c r="I3817" s="5">
        <f t="shared" si="419"/>
        <v>0</v>
      </c>
      <c r="M3817" s="3">
        <v>8</v>
      </c>
      <c r="N3817" s="11">
        <f t="shared" si="425"/>
        <v>0</v>
      </c>
      <c r="O3817" s="3">
        <v>0</v>
      </c>
      <c r="P3817" s="11">
        <f t="shared" si="421"/>
        <v>0</v>
      </c>
      <c r="Q3817" s="12">
        <f t="shared" si="422"/>
        <v>4</v>
      </c>
      <c r="R3817" s="12">
        <f t="shared" si="426"/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423"/>
        <v>524</v>
      </c>
      <c r="F3818" s="4">
        <f t="shared" si="424"/>
        <v>28</v>
      </c>
      <c r="G3818" s="4">
        <f t="shared" si="417"/>
        <v>18</v>
      </c>
      <c r="H3818" s="4">
        <f t="shared" si="420"/>
        <v>0</v>
      </c>
      <c r="I3818" s="5">
        <f t="shared" si="419"/>
        <v>0</v>
      </c>
      <c r="M3818" s="3">
        <v>13</v>
      </c>
      <c r="N3818" s="11">
        <f t="shared" si="425"/>
        <v>0</v>
      </c>
      <c r="O3818" s="3">
        <v>1</v>
      </c>
      <c r="P3818" s="11">
        <f t="shared" si="421"/>
        <v>0</v>
      </c>
      <c r="Q3818" s="12">
        <f t="shared" si="422"/>
        <v>4</v>
      </c>
      <c r="R3818" s="12">
        <f t="shared" si="426"/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423"/>
        <v>572</v>
      </c>
      <c r="F3819" s="4">
        <f t="shared" si="424"/>
        <v>41</v>
      </c>
      <c r="G3819" s="4">
        <f t="shared" si="417"/>
        <v>14</v>
      </c>
      <c r="H3819" s="4">
        <f t="shared" si="420"/>
        <v>1</v>
      </c>
      <c r="I3819" s="5">
        <f t="shared" si="419"/>
        <v>7.6923076923076927E-2</v>
      </c>
      <c r="M3819" s="3">
        <v>10</v>
      </c>
      <c r="N3819" s="11">
        <f t="shared" si="425"/>
        <v>0</v>
      </c>
      <c r="O3819" s="3">
        <v>1</v>
      </c>
      <c r="P3819" s="11">
        <f t="shared" si="421"/>
        <v>0</v>
      </c>
      <c r="Q3819" s="12">
        <f t="shared" si="422"/>
        <v>3</v>
      </c>
      <c r="R3819" s="12">
        <f t="shared" si="426"/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423"/>
        <v>981</v>
      </c>
      <c r="F3820" s="4">
        <f t="shared" si="424"/>
        <v>52</v>
      </c>
      <c r="G3820" s="4">
        <f t="shared" si="417"/>
        <v>48</v>
      </c>
      <c r="H3820" s="4">
        <f t="shared" si="420"/>
        <v>0</v>
      </c>
      <c r="I3820" s="5">
        <f t="shared" si="419"/>
        <v>0</v>
      </c>
      <c r="M3820" s="3">
        <v>26</v>
      </c>
      <c r="N3820" s="11">
        <f t="shared" si="425"/>
        <v>1</v>
      </c>
      <c r="O3820" s="3">
        <v>0</v>
      </c>
      <c r="P3820" s="11">
        <f t="shared" si="421"/>
        <v>0</v>
      </c>
      <c r="Q3820" s="12">
        <f t="shared" si="422"/>
        <v>22</v>
      </c>
      <c r="R3820" s="12">
        <f t="shared" si="426"/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423"/>
        <v>306</v>
      </c>
      <c r="F3821" s="4">
        <f t="shared" si="424"/>
        <v>14</v>
      </c>
      <c r="G3821" s="4">
        <f t="shared" si="417"/>
        <v>10</v>
      </c>
      <c r="H3821" s="4">
        <f t="shared" si="420"/>
        <v>0</v>
      </c>
      <c r="I3821" s="5">
        <f t="shared" si="419"/>
        <v>0</v>
      </c>
      <c r="M3821" s="3">
        <v>6</v>
      </c>
      <c r="N3821" s="11">
        <f t="shared" si="425"/>
        <v>1</v>
      </c>
      <c r="O3821" s="3">
        <v>0</v>
      </c>
      <c r="P3821" s="11">
        <f t="shared" si="421"/>
        <v>0</v>
      </c>
      <c r="Q3821" s="12">
        <f t="shared" si="422"/>
        <v>4</v>
      </c>
      <c r="R3821" s="12">
        <f t="shared" si="426"/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423"/>
        <v>296</v>
      </c>
      <c r="F3822" s="4">
        <f t="shared" si="424"/>
        <v>17</v>
      </c>
      <c r="G3822" s="4">
        <f t="shared" si="417"/>
        <v>5</v>
      </c>
      <c r="H3822" s="4">
        <f t="shared" si="420"/>
        <v>0</v>
      </c>
      <c r="I3822" s="5">
        <f t="shared" si="419"/>
        <v>0</v>
      </c>
      <c r="M3822" s="3">
        <v>5</v>
      </c>
      <c r="N3822" s="11">
        <f t="shared" si="425"/>
        <v>0</v>
      </c>
      <c r="O3822" s="3">
        <v>0</v>
      </c>
      <c r="P3822" s="11">
        <f t="shared" si="421"/>
        <v>0</v>
      </c>
      <c r="Q3822" s="12">
        <f t="shared" si="422"/>
        <v>0</v>
      </c>
      <c r="R3822" s="12">
        <f t="shared" si="426"/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423"/>
        <v>249</v>
      </c>
      <c r="F3823" s="4">
        <f t="shared" si="424"/>
        <v>13</v>
      </c>
      <c r="G3823" s="4">
        <f t="shared" si="417"/>
        <v>5</v>
      </c>
      <c r="H3823" s="4">
        <f t="shared" si="420"/>
        <v>0</v>
      </c>
      <c r="I3823" s="5">
        <f t="shared" si="419"/>
        <v>0</v>
      </c>
      <c r="M3823" s="3">
        <v>5</v>
      </c>
      <c r="N3823" s="11">
        <f t="shared" si="425"/>
        <v>0</v>
      </c>
      <c r="O3823" s="3">
        <v>0</v>
      </c>
      <c r="P3823" s="11">
        <f t="shared" si="421"/>
        <v>0</v>
      </c>
      <c r="Q3823" s="12">
        <f t="shared" si="422"/>
        <v>0</v>
      </c>
      <c r="R3823" s="12">
        <f t="shared" si="426"/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423"/>
        <v>466</v>
      </c>
      <c r="F3824" s="4">
        <f t="shared" si="424"/>
        <v>35</v>
      </c>
      <c r="G3824" s="4">
        <f t="shared" si="417"/>
        <v>16</v>
      </c>
      <c r="H3824" s="4">
        <f t="shared" si="420"/>
        <v>0</v>
      </c>
      <c r="I3824" s="5">
        <f t="shared" si="419"/>
        <v>0</v>
      </c>
      <c r="M3824" s="3">
        <v>14</v>
      </c>
      <c r="N3824" s="11">
        <f t="shared" si="425"/>
        <v>0</v>
      </c>
      <c r="O3824" s="3">
        <v>0</v>
      </c>
      <c r="P3824" s="11">
        <f t="shared" si="421"/>
        <v>0</v>
      </c>
      <c r="Q3824" s="12">
        <f t="shared" si="422"/>
        <v>2</v>
      </c>
      <c r="R3824" s="12">
        <f t="shared" si="426"/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423"/>
        <v>1168</v>
      </c>
      <c r="F3825" s="4">
        <f t="shared" si="424"/>
        <v>55</v>
      </c>
      <c r="G3825" s="4">
        <f t="shared" si="417"/>
        <v>38</v>
      </c>
      <c r="H3825" s="4">
        <f t="shared" si="420"/>
        <v>2</v>
      </c>
      <c r="I3825" s="5">
        <f t="shared" si="419"/>
        <v>5.5555555555555552E-2</v>
      </c>
      <c r="M3825" s="3">
        <v>16</v>
      </c>
      <c r="N3825" s="11">
        <f t="shared" si="425"/>
        <v>0</v>
      </c>
      <c r="O3825" s="3">
        <v>0</v>
      </c>
      <c r="P3825" s="11">
        <f t="shared" si="421"/>
        <v>0</v>
      </c>
      <c r="Q3825" s="12">
        <f t="shared" si="422"/>
        <v>22</v>
      </c>
      <c r="R3825" s="12">
        <f t="shared" si="426"/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423"/>
        <v>324</v>
      </c>
      <c r="F3826" s="4">
        <f t="shared" si="424"/>
        <v>8</v>
      </c>
      <c r="G3826" s="4">
        <f t="shared" si="417"/>
        <v>7</v>
      </c>
      <c r="H3826" s="4">
        <f t="shared" si="420"/>
        <v>0</v>
      </c>
      <c r="I3826" s="5">
        <f t="shared" si="419"/>
        <v>0</v>
      </c>
      <c r="M3826" s="3">
        <v>1</v>
      </c>
      <c r="N3826" s="11">
        <f t="shared" si="425"/>
        <v>0</v>
      </c>
      <c r="O3826" s="3">
        <v>0</v>
      </c>
      <c r="P3826" s="11">
        <f t="shared" si="421"/>
        <v>0</v>
      </c>
      <c r="Q3826" s="12">
        <f t="shared" si="422"/>
        <v>6</v>
      </c>
      <c r="R3826" s="12">
        <f t="shared" si="426"/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423"/>
        <v>1809</v>
      </c>
      <c r="F3827" s="4">
        <f t="shared" si="424"/>
        <v>119</v>
      </c>
      <c r="G3827" s="4">
        <f t="shared" si="417"/>
        <v>74</v>
      </c>
      <c r="H3827" s="4">
        <f t="shared" si="420"/>
        <v>0</v>
      </c>
      <c r="I3827" s="5">
        <f t="shared" si="419"/>
        <v>0</v>
      </c>
      <c r="M3827" s="3">
        <v>49</v>
      </c>
      <c r="N3827" s="11">
        <f t="shared" si="425"/>
        <v>4</v>
      </c>
      <c r="O3827" s="3">
        <v>1</v>
      </c>
      <c r="P3827" s="11">
        <f t="shared" si="421"/>
        <v>0</v>
      </c>
      <c r="Q3827" s="12">
        <f t="shared" si="422"/>
        <v>24</v>
      </c>
      <c r="R3827" s="12">
        <f t="shared" si="426"/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423"/>
        <v>18717</v>
      </c>
      <c r="F3828" s="4">
        <f t="shared" si="424"/>
        <v>956</v>
      </c>
      <c r="G3828" s="4">
        <f t="shared" si="417"/>
        <v>2773</v>
      </c>
      <c r="H3828" s="4">
        <f t="shared" si="420"/>
        <v>121</v>
      </c>
      <c r="I3828" s="5">
        <f t="shared" si="419"/>
        <v>4.5625942684766212E-2</v>
      </c>
      <c r="M3828" s="3">
        <v>1401</v>
      </c>
      <c r="N3828" s="11">
        <f t="shared" si="425"/>
        <v>53</v>
      </c>
      <c r="O3828" s="3">
        <v>28</v>
      </c>
      <c r="P3828" s="11">
        <f t="shared" si="421"/>
        <v>0</v>
      </c>
      <c r="Q3828" s="12">
        <f t="shared" si="422"/>
        <v>1344</v>
      </c>
      <c r="R3828" s="12">
        <f t="shared" si="426"/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423"/>
        <v>175</v>
      </c>
      <c r="F3829" s="4">
        <f t="shared" si="424"/>
        <v>6</v>
      </c>
      <c r="G3829" s="4">
        <f t="shared" si="417"/>
        <v>4</v>
      </c>
      <c r="H3829" s="4">
        <f t="shared" si="420"/>
        <v>0</v>
      </c>
      <c r="I3829" s="5">
        <f t="shared" si="419"/>
        <v>0</v>
      </c>
      <c r="M3829" s="3">
        <v>4</v>
      </c>
      <c r="N3829" s="11">
        <f t="shared" si="425"/>
        <v>0</v>
      </c>
      <c r="O3829" s="3">
        <v>0</v>
      </c>
      <c r="P3829" s="11">
        <f t="shared" si="421"/>
        <v>0</v>
      </c>
      <c r="Q3829" s="12">
        <f t="shared" si="422"/>
        <v>0</v>
      </c>
      <c r="R3829" s="12">
        <f t="shared" si="426"/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423"/>
        <v>659</v>
      </c>
      <c r="F3830" s="4">
        <f t="shared" si="424"/>
        <v>17</v>
      </c>
      <c r="G3830" s="4">
        <f t="shared" si="417"/>
        <v>18</v>
      </c>
      <c r="H3830" s="4">
        <f t="shared" si="420"/>
        <v>1</v>
      </c>
      <c r="I3830" s="5">
        <f t="shared" si="419"/>
        <v>5.8823529411764705E-2</v>
      </c>
      <c r="M3830" s="3">
        <v>0</v>
      </c>
      <c r="N3830" s="11">
        <f t="shared" si="425"/>
        <v>-10</v>
      </c>
      <c r="O3830" s="3">
        <v>0</v>
      </c>
      <c r="P3830" s="11">
        <f t="shared" si="421"/>
        <v>0</v>
      </c>
      <c r="Q3830" s="12">
        <f t="shared" si="422"/>
        <v>18</v>
      </c>
      <c r="R3830" s="12">
        <f t="shared" si="426"/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423"/>
        <v>1187</v>
      </c>
      <c r="F3831" s="4">
        <f t="shared" si="424"/>
        <v>67</v>
      </c>
      <c r="G3831" s="4">
        <f t="shared" si="417"/>
        <v>77</v>
      </c>
      <c r="H3831" s="4">
        <f t="shared" si="420"/>
        <v>3</v>
      </c>
      <c r="I3831" s="5">
        <f t="shared" si="419"/>
        <v>4.0540540540540543E-2</v>
      </c>
      <c r="M3831" s="3">
        <v>39</v>
      </c>
      <c r="N3831" s="11">
        <f t="shared" si="425"/>
        <v>0</v>
      </c>
      <c r="O3831" s="3">
        <v>0</v>
      </c>
      <c r="P3831" s="11">
        <f t="shared" si="421"/>
        <v>0</v>
      </c>
      <c r="Q3831" s="12">
        <f t="shared" si="422"/>
        <v>38</v>
      </c>
      <c r="R3831" s="12">
        <f t="shared" si="426"/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423"/>
        <v>729</v>
      </c>
      <c r="F3832" s="4">
        <f t="shared" si="424"/>
        <v>70</v>
      </c>
      <c r="G3832" s="4">
        <f t="shared" si="417"/>
        <v>36</v>
      </c>
      <c r="H3832" s="4">
        <f t="shared" si="420"/>
        <v>0</v>
      </c>
      <c r="I3832" s="5">
        <f t="shared" si="419"/>
        <v>0</v>
      </c>
      <c r="M3832" s="3">
        <v>24</v>
      </c>
      <c r="N3832" s="11">
        <f t="shared" si="425"/>
        <v>3</v>
      </c>
      <c r="O3832" s="3">
        <v>0</v>
      </c>
      <c r="P3832" s="11">
        <f t="shared" si="421"/>
        <v>0</v>
      </c>
      <c r="Q3832" s="12">
        <f t="shared" si="422"/>
        <v>12</v>
      </c>
      <c r="R3832" s="12">
        <f t="shared" si="426"/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423"/>
        <v>1164</v>
      </c>
      <c r="F3833" s="4">
        <f t="shared" si="424"/>
        <v>76</v>
      </c>
      <c r="G3833" s="4">
        <f t="shared" si="417"/>
        <v>59</v>
      </c>
      <c r="H3833" s="4">
        <f t="shared" si="420"/>
        <v>0</v>
      </c>
      <c r="I3833" s="5">
        <f t="shared" si="419"/>
        <v>0</v>
      </c>
      <c r="M3833" s="3">
        <v>45</v>
      </c>
      <c r="N3833" s="11">
        <f t="shared" si="425"/>
        <v>3</v>
      </c>
      <c r="O3833" s="3">
        <v>1</v>
      </c>
      <c r="P3833" s="11">
        <f t="shared" si="421"/>
        <v>0</v>
      </c>
      <c r="Q3833" s="12">
        <f t="shared" si="422"/>
        <v>13</v>
      </c>
      <c r="R3833" s="12">
        <f t="shared" si="426"/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423"/>
        <v>244</v>
      </c>
      <c r="F3834" s="4">
        <f t="shared" si="424"/>
        <v>20</v>
      </c>
      <c r="G3834" s="4">
        <f t="shared" ref="G3834:G3897" si="427">C3834</f>
        <v>4</v>
      </c>
      <c r="H3834" s="4">
        <f t="shared" si="420"/>
        <v>0</v>
      </c>
      <c r="I3834" s="5">
        <f t="shared" si="419"/>
        <v>0</v>
      </c>
      <c r="M3834" s="3">
        <v>2</v>
      </c>
      <c r="N3834" s="11">
        <f t="shared" si="425"/>
        <v>0</v>
      </c>
      <c r="O3834" s="3">
        <v>0</v>
      </c>
      <c r="P3834" s="11">
        <f t="shared" si="421"/>
        <v>0</v>
      </c>
      <c r="Q3834" s="12">
        <f t="shared" si="422"/>
        <v>2</v>
      </c>
      <c r="R3834" s="12">
        <f t="shared" si="426"/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423"/>
        <v>1263</v>
      </c>
      <c r="F3835" s="4">
        <f t="shared" si="424"/>
        <v>114</v>
      </c>
      <c r="G3835" s="4">
        <f t="shared" si="427"/>
        <v>36</v>
      </c>
      <c r="H3835" s="4">
        <f t="shared" si="420"/>
        <v>0</v>
      </c>
      <c r="I3835" s="5">
        <f t="shared" si="419"/>
        <v>0</v>
      </c>
      <c r="M3835" s="3">
        <v>28</v>
      </c>
      <c r="N3835" s="11">
        <f t="shared" si="425"/>
        <v>2</v>
      </c>
      <c r="O3835" s="3">
        <v>1</v>
      </c>
      <c r="P3835" s="11">
        <f t="shared" si="421"/>
        <v>0</v>
      </c>
      <c r="Q3835" s="12">
        <f t="shared" si="422"/>
        <v>7</v>
      </c>
      <c r="R3835" s="12">
        <f t="shared" si="426"/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423"/>
        <v>1336</v>
      </c>
      <c r="F3836" s="4">
        <f t="shared" si="424"/>
        <v>84</v>
      </c>
      <c r="G3836" s="4">
        <f t="shared" si="427"/>
        <v>48</v>
      </c>
      <c r="H3836" s="4">
        <f t="shared" si="420"/>
        <v>3</v>
      </c>
      <c r="I3836" s="5">
        <f t="shared" si="419"/>
        <v>6.6666666666666666E-2</v>
      </c>
      <c r="M3836" s="3">
        <v>28</v>
      </c>
      <c r="N3836" s="11">
        <f t="shared" si="425"/>
        <v>3</v>
      </c>
      <c r="O3836" s="3">
        <v>1</v>
      </c>
      <c r="P3836" s="11">
        <f t="shared" si="421"/>
        <v>0</v>
      </c>
      <c r="Q3836" s="12">
        <f t="shared" si="422"/>
        <v>19</v>
      </c>
      <c r="R3836" s="12">
        <f t="shared" si="426"/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423"/>
        <v>458</v>
      </c>
      <c r="F3837" s="4">
        <f t="shared" si="424"/>
        <v>25</v>
      </c>
      <c r="G3837" s="4">
        <f t="shared" si="427"/>
        <v>8</v>
      </c>
      <c r="H3837" s="4">
        <f t="shared" si="420"/>
        <v>0</v>
      </c>
      <c r="I3837" s="5">
        <f t="shared" si="419"/>
        <v>0</v>
      </c>
      <c r="M3837" s="3">
        <v>4</v>
      </c>
      <c r="N3837" s="11">
        <f t="shared" si="425"/>
        <v>0</v>
      </c>
      <c r="O3837" s="3">
        <v>0</v>
      </c>
      <c r="P3837" s="11">
        <f t="shared" si="421"/>
        <v>0</v>
      </c>
      <c r="Q3837" s="12">
        <f t="shared" si="422"/>
        <v>4</v>
      </c>
      <c r="R3837" s="12">
        <f t="shared" si="426"/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423"/>
        <v>302</v>
      </c>
      <c r="F3838" s="4">
        <f t="shared" si="424"/>
        <v>8</v>
      </c>
      <c r="G3838" s="4">
        <f t="shared" si="427"/>
        <v>6</v>
      </c>
      <c r="H3838" s="4">
        <f t="shared" si="420"/>
        <v>0</v>
      </c>
      <c r="I3838" s="5">
        <f t="shared" si="419"/>
        <v>0</v>
      </c>
      <c r="M3838" s="3">
        <v>4</v>
      </c>
      <c r="N3838" s="11">
        <f t="shared" si="425"/>
        <v>0</v>
      </c>
      <c r="O3838" s="3">
        <v>0</v>
      </c>
      <c r="P3838" s="11">
        <f t="shared" si="421"/>
        <v>0</v>
      </c>
      <c r="Q3838" s="12">
        <f t="shared" si="422"/>
        <v>2</v>
      </c>
      <c r="R3838" s="12">
        <f t="shared" si="426"/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423"/>
        <v>887</v>
      </c>
      <c r="F3839" s="4">
        <f t="shared" si="424"/>
        <v>38</v>
      </c>
      <c r="G3839" s="4">
        <f t="shared" si="427"/>
        <v>43</v>
      </c>
      <c r="H3839" s="4">
        <f t="shared" si="420"/>
        <v>-1</v>
      </c>
      <c r="I3839" s="5">
        <f t="shared" si="419"/>
        <v>-2.2727272727272728E-2</v>
      </c>
      <c r="M3839" s="3">
        <v>35</v>
      </c>
      <c r="N3839" s="11">
        <f t="shared" si="425"/>
        <v>0</v>
      </c>
      <c r="O3839" s="3">
        <v>2</v>
      </c>
      <c r="P3839" s="11">
        <f t="shared" si="421"/>
        <v>0</v>
      </c>
      <c r="Q3839" s="12">
        <f t="shared" si="422"/>
        <v>6</v>
      </c>
      <c r="R3839" s="12">
        <f t="shared" si="426"/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423"/>
        <v>348</v>
      </c>
      <c r="F3840" s="4">
        <f t="shared" si="424"/>
        <v>11</v>
      </c>
      <c r="G3840" s="4">
        <f t="shared" si="427"/>
        <v>28</v>
      </c>
      <c r="H3840" s="4">
        <f t="shared" si="420"/>
        <v>0</v>
      </c>
      <c r="I3840" s="5">
        <f t="shared" si="419"/>
        <v>0</v>
      </c>
      <c r="M3840" s="3">
        <v>22</v>
      </c>
      <c r="N3840" s="11">
        <f t="shared" si="425"/>
        <v>0</v>
      </c>
      <c r="O3840" s="3">
        <v>1</v>
      </c>
      <c r="P3840" s="11">
        <f t="shared" si="421"/>
        <v>0</v>
      </c>
      <c r="Q3840" s="12">
        <f t="shared" si="422"/>
        <v>5</v>
      </c>
      <c r="R3840" s="12">
        <f t="shared" si="426"/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423"/>
        <v>985</v>
      </c>
      <c r="F3841" s="4">
        <f t="shared" si="424"/>
        <v>83</v>
      </c>
      <c r="G3841" s="4">
        <f t="shared" si="427"/>
        <v>18</v>
      </c>
      <c r="H3841" s="4">
        <f t="shared" si="420"/>
        <v>0</v>
      </c>
      <c r="I3841" s="5">
        <f t="shared" si="419"/>
        <v>0</v>
      </c>
      <c r="M3841" s="3">
        <v>12</v>
      </c>
      <c r="N3841" s="11">
        <f t="shared" si="425"/>
        <v>1</v>
      </c>
      <c r="O3841" s="3">
        <v>2</v>
      </c>
      <c r="P3841" s="11">
        <f t="shared" si="421"/>
        <v>0</v>
      </c>
      <c r="Q3841" s="12">
        <f t="shared" si="422"/>
        <v>4</v>
      </c>
      <c r="R3841" s="12">
        <f t="shared" si="426"/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423"/>
        <v>3345</v>
      </c>
      <c r="F3842" s="4">
        <f t="shared" si="424"/>
        <v>557</v>
      </c>
      <c r="G3842" s="4">
        <f t="shared" si="427"/>
        <v>168</v>
      </c>
      <c r="H3842" s="4">
        <f t="shared" si="420"/>
        <v>8</v>
      </c>
      <c r="I3842" s="5">
        <f t="shared" si="419"/>
        <v>0.05</v>
      </c>
      <c r="M3842" s="3">
        <v>88</v>
      </c>
      <c r="N3842" s="11">
        <f t="shared" si="425"/>
        <v>0</v>
      </c>
      <c r="O3842" s="3">
        <v>13</v>
      </c>
      <c r="P3842" s="11">
        <f t="shared" si="421"/>
        <v>0</v>
      </c>
      <c r="Q3842" s="12">
        <f t="shared" si="422"/>
        <v>67</v>
      </c>
      <c r="R3842" s="12">
        <f t="shared" si="426"/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423"/>
        <v>75</v>
      </c>
      <c r="F3843" s="4">
        <f t="shared" si="424"/>
        <v>21</v>
      </c>
      <c r="G3843" s="4">
        <f t="shared" si="427"/>
        <v>0</v>
      </c>
      <c r="H3843" s="4">
        <f t="shared" si="420"/>
        <v>0</v>
      </c>
      <c r="I3843" s="5">
        <f t="shared" ref="I3843:I3906" si="428">IFERROR((G3843-SUMIFS(G:G,A:A,A3843-1,B:B,B3843))/SUMIFS(G:G,A:A,A3843-1,B:B,B3843),0)</f>
        <v>0</v>
      </c>
      <c r="M3843" s="3">
        <v>0</v>
      </c>
      <c r="N3843" s="11">
        <f t="shared" si="425"/>
        <v>0</v>
      </c>
      <c r="O3843" s="3">
        <v>0</v>
      </c>
      <c r="P3843" s="11">
        <f t="shared" si="421"/>
        <v>0</v>
      </c>
      <c r="Q3843" s="12">
        <f t="shared" si="422"/>
        <v>0</v>
      </c>
      <c r="R3843" s="12">
        <f t="shared" si="426"/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423"/>
        <v>394</v>
      </c>
      <c r="F3844" s="4">
        <f t="shared" si="424"/>
        <v>22</v>
      </c>
      <c r="G3844" s="4">
        <f t="shared" si="427"/>
        <v>17</v>
      </c>
      <c r="H3844" s="4">
        <f t="shared" si="420"/>
        <v>1</v>
      </c>
      <c r="I3844" s="5">
        <f t="shared" si="428"/>
        <v>6.25E-2</v>
      </c>
      <c r="M3844" s="3">
        <v>9</v>
      </c>
      <c r="N3844" s="11">
        <f t="shared" si="425"/>
        <v>0</v>
      </c>
      <c r="O3844" s="3">
        <v>0</v>
      </c>
      <c r="P3844" s="11">
        <f t="shared" si="421"/>
        <v>0</v>
      </c>
      <c r="Q3844" s="12">
        <f t="shared" si="422"/>
        <v>8</v>
      </c>
      <c r="R3844" s="12">
        <f t="shared" si="426"/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423"/>
        <v>854</v>
      </c>
      <c r="F3845" s="4">
        <f t="shared" si="424"/>
        <v>10</v>
      </c>
      <c r="G3845" s="4">
        <f t="shared" si="427"/>
        <v>5</v>
      </c>
      <c r="H3845" s="4">
        <f t="shared" ref="H3845:H3908" si="429">G3845-SUMIFS(G:G,A:A,A3845-1,B:B,B3845)</f>
        <v>0</v>
      </c>
      <c r="I3845" s="5">
        <f t="shared" si="428"/>
        <v>0</v>
      </c>
      <c r="M3845" s="3">
        <v>3</v>
      </c>
      <c r="N3845" s="11">
        <f t="shared" si="425"/>
        <v>0</v>
      </c>
      <c r="O3845" s="3">
        <v>0</v>
      </c>
      <c r="P3845" s="11">
        <f t="shared" si="421"/>
        <v>0</v>
      </c>
      <c r="Q3845" s="12">
        <f t="shared" si="422"/>
        <v>2</v>
      </c>
      <c r="R3845" s="12">
        <f t="shared" si="426"/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423"/>
        <v>883</v>
      </c>
      <c r="F3846" s="4">
        <f t="shared" si="424"/>
        <v>41</v>
      </c>
      <c r="G3846" s="4">
        <f t="shared" si="427"/>
        <v>30</v>
      </c>
      <c r="H3846" s="4">
        <f t="shared" si="429"/>
        <v>0</v>
      </c>
      <c r="I3846" s="5">
        <f t="shared" si="428"/>
        <v>0</v>
      </c>
      <c r="M3846" s="3">
        <v>27</v>
      </c>
      <c r="N3846" s="11">
        <f t="shared" si="425"/>
        <v>0</v>
      </c>
      <c r="O3846" s="3">
        <v>2</v>
      </c>
      <c r="P3846" s="11">
        <f t="shared" si="421"/>
        <v>0</v>
      </c>
      <c r="Q3846" s="12">
        <f t="shared" si="422"/>
        <v>1</v>
      </c>
      <c r="R3846" s="12">
        <f t="shared" si="426"/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423"/>
        <v>390</v>
      </c>
      <c r="F3847" s="4">
        <f t="shared" si="424"/>
        <v>18</v>
      </c>
      <c r="G3847" s="4">
        <f t="shared" si="427"/>
        <v>23</v>
      </c>
      <c r="H3847" s="4">
        <f t="shared" si="429"/>
        <v>0</v>
      </c>
      <c r="I3847" s="5">
        <f t="shared" si="428"/>
        <v>0</v>
      </c>
      <c r="M3847" s="3">
        <v>12</v>
      </c>
      <c r="N3847" s="11">
        <f t="shared" si="425"/>
        <v>1</v>
      </c>
      <c r="O3847" s="3">
        <v>1</v>
      </c>
      <c r="P3847" s="11">
        <f t="shared" si="421"/>
        <v>0</v>
      </c>
      <c r="Q3847" s="12">
        <f t="shared" si="422"/>
        <v>10</v>
      </c>
      <c r="R3847" s="12">
        <f t="shared" si="426"/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423"/>
        <v>607</v>
      </c>
      <c r="F3848" s="4">
        <f t="shared" si="424"/>
        <v>29</v>
      </c>
      <c r="G3848" s="4">
        <f t="shared" si="427"/>
        <v>9</v>
      </c>
      <c r="H3848" s="4">
        <f t="shared" si="429"/>
        <v>2</v>
      </c>
      <c r="I3848" s="5">
        <f t="shared" si="428"/>
        <v>0.2857142857142857</v>
      </c>
      <c r="M3848" s="3">
        <v>4</v>
      </c>
      <c r="N3848" s="11">
        <f t="shared" si="425"/>
        <v>0</v>
      </c>
      <c r="O3848" s="3">
        <v>0</v>
      </c>
      <c r="P3848" s="11">
        <f t="shared" si="421"/>
        <v>0</v>
      </c>
      <c r="Q3848" s="12">
        <f t="shared" si="422"/>
        <v>5</v>
      </c>
      <c r="R3848" s="12">
        <f t="shared" si="426"/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423"/>
        <v>688</v>
      </c>
      <c r="F3849" s="4">
        <f t="shared" si="424"/>
        <v>44</v>
      </c>
      <c r="G3849" s="4">
        <f t="shared" si="427"/>
        <v>13</v>
      </c>
      <c r="H3849" s="4">
        <f t="shared" si="429"/>
        <v>0</v>
      </c>
      <c r="I3849" s="5">
        <f t="shared" si="428"/>
        <v>0</v>
      </c>
      <c r="M3849" s="3">
        <v>10</v>
      </c>
      <c r="N3849" s="11">
        <f t="shared" si="425"/>
        <v>1</v>
      </c>
      <c r="O3849" s="3">
        <v>0</v>
      </c>
      <c r="P3849" s="11">
        <f t="shared" si="421"/>
        <v>0</v>
      </c>
      <c r="Q3849" s="12">
        <f t="shared" si="422"/>
        <v>3</v>
      </c>
      <c r="R3849" s="12">
        <f t="shared" si="426"/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423"/>
        <v>580</v>
      </c>
      <c r="F3850" s="4">
        <f t="shared" si="424"/>
        <v>19</v>
      </c>
      <c r="G3850" s="4">
        <f t="shared" si="427"/>
        <v>44</v>
      </c>
      <c r="H3850" s="4">
        <f t="shared" si="429"/>
        <v>0</v>
      </c>
      <c r="I3850" s="5">
        <f t="shared" si="428"/>
        <v>0</v>
      </c>
      <c r="M3850" s="3">
        <v>2</v>
      </c>
      <c r="N3850" s="11">
        <f t="shared" si="425"/>
        <v>0</v>
      </c>
      <c r="O3850" s="3">
        <v>0</v>
      </c>
      <c r="P3850" s="11">
        <f t="shared" si="421"/>
        <v>0</v>
      </c>
      <c r="Q3850" s="12">
        <f t="shared" si="422"/>
        <v>42</v>
      </c>
      <c r="R3850" s="12">
        <f t="shared" si="426"/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423"/>
        <v>187</v>
      </c>
      <c r="F3851" s="4">
        <f t="shared" si="424"/>
        <v>6</v>
      </c>
      <c r="G3851" s="4">
        <f t="shared" si="427"/>
        <v>5</v>
      </c>
      <c r="H3851" s="4">
        <f t="shared" si="429"/>
        <v>0</v>
      </c>
      <c r="I3851" s="5">
        <f t="shared" si="428"/>
        <v>0</v>
      </c>
      <c r="M3851" s="3">
        <v>4</v>
      </c>
      <c r="N3851" s="11">
        <f t="shared" si="425"/>
        <v>0</v>
      </c>
      <c r="O3851" s="3">
        <v>0</v>
      </c>
      <c r="P3851" s="11">
        <f t="shared" si="421"/>
        <v>0</v>
      </c>
      <c r="Q3851" s="12">
        <f t="shared" si="422"/>
        <v>1</v>
      </c>
      <c r="R3851" s="12">
        <f t="shared" si="426"/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423"/>
        <v>328</v>
      </c>
      <c r="F3852" s="4">
        <f t="shared" si="424"/>
        <v>34</v>
      </c>
      <c r="G3852" s="4">
        <f t="shared" si="427"/>
        <v>11</v>
      </c>
      <c r="H3852" s="4">
        <f t="shared" si="429"/>
        <v>0</v>
      </c>
      <c r="I3852" s="5">
        <f t="shared" si="428"/>
        <v>0</v>
      </c>
      <c r="M3852" s="3">
        <v>6</v>
      </c>
      <c r="N3852" s="11">
        <f t="shared" si="425"/>
        <v>0</v>
      </c>
      <c r="O3852" s="3">
        <v>1</v>
      </c>
      <c r="P3852" s="11">
        <f t="shared" si="421"/>
        <v>0</v>
      </c>
      <c r="Q3852" s="12">
        <f t="shared" si="422"/>
        <v>4</v>
      </c>
      <c r="R3852" s="12">
        <f t="shared" si="426"/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423"/>
        <v>374</v>
      </c>
      <c r="F3853" s="4">
        <f t="shared" si="424"/>
        <v>22</v>
      </c>
      <c r="G3853" s="4">
        <f t="shared" si="427"/>
        <v>7</v>
      </c>
      <c r="H3853" s="4">
        <f t="shared" si="429"/>
        <v>0</v>
      </c>
      <c r="I3853" s="5">
        <f t="shared" si="428"/>
        <v>0</v>
      </c>
      <c r="M3853" s="3">
        <v>6</v>
      </c>
      <c r="N3853" s="11">
        <f t="shared" si="425"/>
        <v>0</v>
      </c>
      <c r="O3853" s="3">
        <v>0</v>
      </c>
      <c r="P3853" s="11">
        <f t="shared" si="421"/>
        <v>0</v>
      </c>
      <c r="Q3853" s="12">
        <f t="shared" si="422"/>
        <v>1</v>
      </c>
      <c r="R3853" s="12">
        <f t="shared" si="426"/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423"/>
        <v>881</v>
      </c>
      <c r="F3854" s="4">
        <f t="shared" si="424"/>
        <v>43</v>
      </c>
      <c r="G3854" s="4">
        <f t="shared" si="427"/>
        <v>22</v>
      </c>
      <c r="H3854" s="4">
        <f t="shared" si="429"/>
        <v>2</v>
      </c>
      <c r="I3854" s="5">
        <f t="shared" si="428"/>
        <v>0.1</v>
      </c>
      <c r="M3854" s="3">
        <v>15</v>
      </c>
      <c r="N3854" s="11">
        <f t="shared" si="425"/>
        <v>0</v>
      </c>
      <c r="O3854" s="3">
        <v>0</v>
      </c>
      <c r="P3854" s="11">
        <f t="shared" si="421"/>
        <v>0</v>
      </c>
      <c r="Q3854" s="12">
        <f t="shared" si="422"/>
        <v>7</v>
      </c>
      <c r="R3854" s="12">
        <f t="shared" si="426"/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423"/>
        <v>84</v>
      </c>
      <c r="F3855" s="4">
        <f t="shared" si="424"/>
        <v>2</v>
      </c>
      <c r="G3855" s="4">
        <f t="shared" si="427"/>
        <v>3</v>
      </c>
      <c r="H3855" s="4">
        <f t="shared" si="429"/>
        <v>0</v>
      </c>
      <c r="I3855" s="5">
        <f t="shared" si="428"/>
        <v>0</v>
      </c>
      <c r="M3855" s="3">
        <v>3</v>
      </c>
      <c r="N3855" s="11">
        <f t="shared" si="425"/>
        <v>0</v>
      </c>
      <c r="O3855" s="3">
        <v>0</v>
      </c>
      <c r="P3855" s="11">
        <f t="shared" si="421"/>
        <v>0</v>
      </c>
      <c r="Q3855" s="12">
        <f t="shared" si="422"/>
        <v>0</v>
      </c>
      <c r="R3855" s="12">
        <f t="shared" si="426"/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423"/>
        <v>7577</v>
      </c>
      <c r="F3856" s="4">
        <f t="shared" si="424"/>
        <v>335</v>
      </c>
      <c r="G3856" s="4">
        <f t="shared" si="427"/>
        <v>236</v>
      </c>
      <c r="H3856" s="4">
        <f t="shared" si="429"/>
        <v>3</v>
      </c>
      <c r="I3856" s="5">
        <f t="shared" si="428"/>
        <v>1.2875536480686695E-2</v>
      </c>
      <c r="M3856" s="3">
        <v>201</v>
      </c>
      <c r="N3856" s="11">
        <f t="shared" si="425"/>
        <v>1</v>
      </c>
      <c r="O3856" s="3">
        <v>5</v>
      </c>
      <c r="P3856" s="11">
        <f t="shared" si="421"/>
        <v>0</v>
      </c>
      <c r="Q3856" s="12">
        <f t="shared" si="422"/>
        <v>30</v>
      </c>
      <c r="R3856" s="12">
        <f t="shared" si="426"/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423"/>
        <v>1115</v>
      </c>
      <c r="F3857" s="4">
        <f t="shared" si="424"/>
        <v>12</v>
      </c>
      <c r="G3857" s="4">
        <f t="shared" si="427"/>
        <v>55</v>
      </c>
      <c r="H3857" s="4">
        <f t="shared" si="429"/>
        <v>0</v>
      </c>
      <c r="I3857" s="5">
        <f t="shared" si="428"/>
        <v>0</v>
      </c>
      <c r="M3857" s="3">
        <v>40</v>
      </c>
      <c r="N3857" s="11">
        <f t="shared" si="425"/>
        <v>3</v>
      </c>
      <c r="O3857" s="3">
        <v>0</v>
      </c>
      <c r="P3857" s="11">
        <f t="shared" si="421"/>
        <v>0</v>
      </c>
      <c r="Q3857" s="12">
        <f t="shared" si="422"/>
        <v>15</v>
      </c>
      <c r="R3857" s="12">
        <f t="shared" si="426"/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423"/>
        <v>382</v>
      </c>
      <c r="F3858" s="4">
        <f t="shared" si="424"/>
        <v>15</v>
      </c>
      <c r="G3858" s="4">
        <f t="shared" si="427"/>
        <v>21</v>
      </c>
      <c r="H3858" s="4">
        <f t="shared" si="429"/>
        <v>0</v>
      </c>
      <c r="I3858" s="5">
        <f t="shared" si="428"/>
        <v>0</v>
      </c>
      <c r="M3858" s="3">
        <v>11</v>
      </c>
      <c r="N3858" s="11">
        <f t="shared" si="425"/>
        <v>1</v>
      </c>
      <c r="O3858" s="3">
        <v>0</v>
      </c>
      <c r="P3858" s="11">
        <f t="shared" si="421"/>
        <v>0</v>
      </c>
      <c r="Q3858" s="12">
        <f t="shared" si="422"/>
        <v>10</v>
      </c>
      <c r="R3858" s="12">
        <f t="shared" si="426"/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423"/>
        <v>885</v>
      </c>
      <c r="F3859" s="4">
        <f t="shared" si="424"/>
        <v>26</v>
      </c>
      <c r="G3859" s="4">
        <f t="shared" si="427"/>
        <v>17</v>
      </c>
      <c r="H3859" s="4">
        <f t="shared" si="429"/>
        <v>0</v>
      </c>
      <c r="I3859" s="5">
        <f t="shared" si="428"/>
        <v>0</v>
      </c>
      <c r="M3859" s="3">
        <v>16</v>
      </c>
      <c r="N3859" s="11">
        <f t="shared" si="425"/>
        <v>0</v>
      </c>
      <c r="O3859" s="3">
        <v>0</v>
      </c>
      <c r="P3859" s="11">
        <f t="shared" si="421"/>
        <v>0</v>
      </c>
      <c r="Q3859" s="12">
        <f t="shared" si="422"/>
        <v>1</v>
      </c>
      <c r="R3859" s="12">
        <f t="shared" si="426"/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423"/>
        <v>127</v>
      </c>
      <c r="F3860" s="4">
        <f t="shared" si="424"/>
        <v>9</v>
      </c>
      <c r="G3860" s="4">
        <f t="shared" si="427"/>
        <v>2</v>
      </c>
      <c r="H3860" s="4">
        <f t="shared" si="429"/>
        <v>0</v>
      </c>
      <c r="I3860" s="5">
        <f t="shared" si="428"/>
        <v>0</v>
      </c>
      <c r="M3860" s="3">
        <v>2</v>
      </c>
      <c r="N3860" s="11">
        <f t="shared" si="425"/>
        <v>0</v>
      </c>
      <c r="O3860" s="3">
        <v>0</v>
      </c>
      <c r="P3860" s="11">
        <f t="shared" si="421"/>
        <v>0</v>
      </c>
      <c r="Q3860" s="12">
        <f t="shared" si="422"/>
        <v>0</v>
      </c>
      <c r="R3860" s="12">
        <f t="shared" si="426"/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423"/>
        <v>612</v>
      </c>
      <c r="F3861" s="4">
        <f t="shared" si="424"/>
        <v>53</v>
      </c>
      <c r="G3861" s="4">
        <f t="shared" si="427"/>
        <v>14</v>
      </c>
      <c r="H3861" s="4">
        <f t="shared" si="429"/>
        <v>0</v>
      </c>
      <c r="I3861" s="5">
        <f t="shared" si="428"/>
        <v>0</v>
      </c>
      <c r="M3861" s="3">
        <v>9</v>
      </c>
      <c r="N3861" s="11">
        <f t="shared" si="425"/>
        <v>1</v>
      </c>
      <c r="O3861" s="3">
        <v>0</v>
      </c>
      <c r="P3861" s="11">
        <f t="shared" si="421"/>
        <v>0</v>
      </c>
      <c r="Q3861" s="12">
        <f t="shared" si="422"/>
        <v>5</v>
      </c>
      <c r="R3861" s="12">
        <f t="shared" si="426"/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423"/>
        <v>684</v>
      </c>
      <c r="F3862" s="4">
        <f t="shared" si="424"/>
        <v>53</v>
      </c>
      <c r="G3862" s="4">
        <f t="shared" si="427"/>
        <v>37</v>
      </c>
      <c r="H3862" s="4">
        <f t="shared" si="429"/>
        <v>5</v>
      </c>
      <c r="I3862" s="5">
        <f t="shared" si="428"/>
        <v>0.15625</v>
      </c>
      <c r="M3862" s="3">
        <v>24</v>
      </c>
      <c r="N3862" s="11">
        <f t="shared" si="425"/>
        <v>0</v>
      </c>
      <c r="O3862" s="3">
        <v>0</v>
      </c>
      <c r="P3862" s="11">
        <f t="shared" si="421"/>
        <v>0</v>
      </c>
      <c r="Q3862" s="12">
        <f t="shared" si="422"/>
        <v>13</v>
      </c>
      <c r="R3862" s="12">
        <f t="shared" si="426"/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423"/>
        <v>784</v>
      </c>
      <c r="F3863" s="4">
        <f t="shared" si="424"/>
        <v>38</v>
      </c>
      <c r="G3863" s="4">
        <f t="shared" si="427"/>
        <v>44</v>
      </c>
      <c r="H3863" s="4">
        <f t="shared" si="429"/>
        <v>3</v>
      </c>
      <c r="I3863" s="5">
        <f t="shared" si="428"/>
        <v>7.3170731707317069E-2</v>
      </c>
      <c r="M3863" s="3">
        <v>20</v>
      </c>
      <c r="N3863" s="11">
        <f t="shared" si="425"/>
        <v>0</v>
      </c>
      <c r="O3863" s="3">
        <v>3</v>
      </c>
      <c r="P3863" s="11">
        <f t="shared" si="421"/>
        <v>0</v>
      </c>
      <c r="Q3863" s="12">
        <f t="shared" si="422"/>
        <v>21</v>
      </c>
      <c r="R3863" s="12">
        <f t="shared" si="426"/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423"/>
        <v>2926</v>
      </c>
      <c r="F3864" s="4">
        <f t="shared" si="424"/>
        <v>137</v>
      </c>
      <c r="G3864" s="4">
        <f t="shared" si="427"/>
        <v>138</v>
      </c>
      <c r="H3864" s="4">
        <f t="shared" si="429"/>
        <v>2</v>
      </c>
      <c r="I3864" s="5">
        <f t="shared" si="428"/>
        <v>1.4705882352941176E-2</v>
      </c>
      <c r="M3864" s="3">
        <v>74</v>
      </c>
      <c r="N3864" s="11">
        <f t="shared" si="425"/>
        <v>2</v>
      </c>
      <c r="O3864" s="3">
        <v>1</v>
      </c>
      <c r="P3864" s="11">
        <f t="shared" si="421"/>
        <v>0</v>
      </c>
      <c r="Q3864" s="12">
        <f t="shared" si="422"/>
        <v>63</v>
      </c>
      <c r="R3864" s="12">
        <f t="shared" si="426"/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423"/>
        <v>570</v>
      </c>
      <c r="F3865" s="4">
        <f t="shared" si="424"/>
        <v>15</v>
      </c>
      <c r="G3865" s="4">
        <f t="shared" si="427"/>
        <v>29</v>
      </c>
      <c r="H3865" s="4">
        <f t="shared" si="429"/>
        <v>0</v>
      </c>
      <c r="I3865" s="5">
        <f t="shared" si="428"/>
        <v>0</v>
      </c>
      <c r="M3865" s="3">
        <v>23</v>
      </c>
      <c r="N3865" s="11">
        <f t="shared" si="425"/>
        <v>1</v>
      </c>
      <c r="O3865" s="3">
        <v>1</v>
      </c>
      <c r="P3865" s="11">
        <f t="shared" si="421"/>
        <v>0</v>
      </c>
      <c r="Q3865" s="12">
        <f t="shared" si="422"/>
        <v>5</v>
      </c>
      <c r="R3865" s="12">
        <f t="shared" si="426"/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423"/>
        <v>619</v>
      </c>
      <c r="F3866" s="4">
        <f t="shared" si="424"/>
        <v>33</v>
      </c>
      <c r="G3866" s="4">
        <f t="shared" si="427"/>
        <v>23</v>
      </c>
      <c r="H3866" s="4">
        <f t="shared" si="429"/>
        <v>0</v>
      </c>
      <c r="I3866" s="5">
        <f t="shared" si="428"/>
        <v>0</v>
      </c>
      <c r="M3866" s="3">
        <v>11</v>
      </c>
      <c r="N3866" s="11">
        <f t="shared" si="425"/>
        <v>0</v>
      </c>
      <c r="O3866" s="3">
        <v>1</v>
      </c>
      <c r="P3866" s="11">
        <f t="shared" si="421"/>
        <v>0</v>
      </c>
      <c r="Q3866" s="12">
        <f t="shared" si="422"/>
        <v>11</v>
      </c>
      <c r="R3866" s="12">
        <f t="shared" si="426"/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423"/>
        <v>1630</v>
      </c>
      <c r="F3867" s="4">
        <f t="shared" si="424"/>
        <v>43</v>
      </c>
      <c r="G3867" s="4">
        <f t="shared" si="427"/>
        <v>44</v>
      </c>
      <c r="H3867" s="4">
        <f t="shared" si="429"/>
        <v>0</v>
      </c>
      <c r="I3867" s="5">
        <f t="shared" si="428"/>
        <v>0</v>
      </c>
      <c r="M3867" s="3">
        <v>34</v>
      </c>
      <c r="N3867" s="11">
        <f t="shared" si="425"/>
        <v>0</v>
      </c>
      <c r="O3867" s="3">
        <v>0</v>
      </c>
      <c r="P3867" s="11">
        <f t="shared" si="421"/>
        <v>0</v>
      </c>
      <c r="Q3867" s="12">
        <f t="shared" si="422"/>
        <v>10</v>
      </c>
      <c r="R3867" s="12">
        <f t="shared" si="426"/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423"/>
        <v>1570</v>
      </c>
      <c r="F3868" s="4">
        <f t="shared" si="424"/>
        <v>114</v>
      </c>
      <c r="G3868" s="4">
        <f t="shared" si="427"/>
        <v>97</v>
      </c>
      <c r="H3868" s="4">
        <f t="shared" si="429"/>
        <v>3</v>
      </c>
      <c r="I3868" s="5">
        <f t="shared" si="428"/>
        <v>3.1914893617021274E-2</v>
      </c>
      <c r="M3868" s="3">
        <v>9</v>
      </c>
      <c r="N3868" s="11">
        <f t="shared" si="425"/>
        <v>3</v>
      </c>
      <c r="O3868" s="3">
        <v>1</v>
      </c>
      <c r="P3868" s="11">
        <f t="shared" ref="P3868:P3931" si="430">O3868-SUMIFS(O:O,B:B,B3868,A:A,A3868-1)</f>
        <v>0</v>
      </c>
      <c r="Q3868" s="12">
        <f t="shared" si="422"/>
        <v>87</v>
      </c>
      <c r="R3868" s="12">
        <f t="shared" si="426"/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423"/>
        <v>398</v>
      </c>
      <c r="F3869" s="4">
        <f t="shared" si="424"/>
        <v>31</v>
      </c>
      <c r="G3869" s="4">
        <f t="shared" si="427"/>
        <v>11</v>
      </c>
      <c r="H3869" s="4">
        <f t="shared" si="429"/>
        <v>0</v>
      </c>
      <c r="I3869" s="5">
        <f t="shared" si="428"/>
        <v>0</v>
      </c>
      <c r="M3869" s="3">
        <v>10</v>
      </c>
      <c r="N3869" s="11">
        <f t="shared" si="425"/>
        <v>0</v>
      </c>
      <c r="O3869" s="3">
        <v>0</v>
      </c>
      <c r="P3869" s="11">
        <f t="shared" si="430"/>
        <v>0</v>
      </c>
      <c r="Q3869" s="12">
        <f t="shared" si="422"/>
        <v>1</v>
      </c>
      <c r="R3869" s="12">
        <f t="shared" si="426"/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423"/>
        <v>179</v>
      </c>
      <c r="F3870" s="4">
        <f t="shared" si="424"/>
        <v>9</v>
      </c>
      <c r="G3870" s="4">
        <f t="shared" si="427"/>
        <v>9</v>
      </c>
      <c r="H3870" s="4">
        <f t="shared" si="429"/>
        <v>0</v>
      </c>
      <c r="I3870" s="5">
        <f t="shared" si="428"/>
        <v>0</v>
      </c>
      <c r="M3870" s="3">
        <v>4</v>
      </c>
      <c r="N3870" s="11">
        <f t="shared" si="425"/>
        <v>1</v>
      </c>
      <c r="O3870" s="3">
        <v>0</v>
      </c>
      <c r="P3870" s="11">
        <f t="shared" si="430"/>
        <v>0</v>
      </c>
      <c r="Q3870" s="12">
        <f t="shared" si="422"/>
        <v>5</v>
      </c>
      <c r="R3870" s="12">
        <f t="shared" si="426"/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423"/>
        <v>462</v>
      </c>
      <c r="F3871" s="4">
        <f t="shared" si="424"/>
        <v>21</v>
      </c>
      <c r="G3871" s="4">
        <f t="shared" si="427"/>
        <v>22</v>
      </c>
      <c r="H3871" s="4">
        <f t="shared" si="429"/>
        <v>1</v>
      </c>
      <c r="I3871" s="5">
        <f t="shared" si="428"/>
        <v>4.7619047619047616E-2</v>
      </c>
      <c r="M3871" s="3">
        <v>11</v>
      </c>
      <c r="N3871" s="11">
        <f t="shared" si="425"/>
        <v>1</v>
      </c>
      <c r="O3871" s="3">
        <v>1</v>
      </c>
      <c r="P3871" s="11">
        <f t="shared" si="430"/>
        <v>0</v>
      </c>
      <c r="Q3871" s="12">
        <f t="shared" si="422"/>
        <v>10</v>
      </c>
      <c r="R3871" s="12">
        <f t="shared" si="426"/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423"/>
        <v>3576</v>
      </c>
      <c r="F3872" s="4">
        <f t="shared" si="424"/>
        <v>223</v>
      </c>
      <c r="G3872" s="4">
        <f t="shared" si="427"/>
        <v>148</v>
      </c>
      <c r="H3872" s="4">
        <f t="shared" si="429"/>
        <v>2</v>
      </c>
      <c r="I3872" s="5">
        <f t="shared" si="428"/>
        <v>1.3698630136986301E-2</v>
      </c>
      <c r="M3872" s="3">
        <v>75</v>
      </c>
      <c r="N3872" s="11">
        <f t="shared" si="425"/>
        <v>2</v>
      </c>
      <c r="O3872" s="3">
        <v>2</v>
      </c>
      <c r="P3872" s="11">
        <f t="shared" si="430"/>
        <v>0</v>
      </c>
      <c r="Q3872" s="12">
        <f t="shared" si="422"/>
        <v>71</v>
      </c>
      <c r="R3872" s="12">
        <f t="shared" si="426"/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423"/>
        <v>167</v>
      </c>
      <c r="F3873" s="4">
        <f t="shared" si="424"/>
        <v>9</v>
      </c>
      <c r="G3873" s="4">
        <f t="shared" si="427"/>
        <v>3</v>
      </c>
      <c r="H3873" s="4">
        <f t="shared" si="429"/>
        <v>0</v>
      </c>
      <c r="I3873" s="5">
        <f t="shared" si="428"/>
        <v>0</v>
      </c>
      <c r="M3873" s="3">
        <v>1</v>
      </c>
      <c r="N3873" s="11">
        <f t="shared" si="425"/>
        <v>0</v>
      </c>
      <c r="O3873" s="3">
        <v>0</v>
      </c>
      <c r="P3873" s="11">
        <f t="shared" si="430"/>
        <v>0</v>
      </c>
      <c r="Q3873" s="12">
        <f t="shared" si="422"/>
        <v>2</v>
      </c>
      <c r="R3873" s="12">
        <f t="shared" si="426"/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423"/>
        <v>336</v>
      </c>
      <c r="F3874" s="4">
        <f t="shared" si="424"/>
        <v>35</v>
      </c>
      <c r="G3874" s="4">
        <f t="shared" si="427"/>
        <v>6</v>
      </c>
      <c r="H3874" s="4">
        <f t="shared" si="429"/>
        <v>0</v>
      </c>
      <c r="I3874" s="5">
        <f t="shared" si="428"/>
        <v>0</v>
      </c>
      <c r="M3874" s="3">
        <v>6</v>
      </c>
      <c r="N3874" s="11">
        <f t="shared" si="425"/>
        <v>0</v>
      </c>
      <c r="O3874" s="3">
        <v>0</v>
      </c>
      <c r="P3874" s="11">
        <f t="shared" si="430"/>
        <v>0</v>
      </c>
      <c r="Q3874" s="12">
        <f t="shared" ref="Q3874:Q3906" si="431">G3874-O3874-M3874</f>
        <v>0</v>
      </c>
      <c r="R3874" s="12">
        <f t="shared" si="426"/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423"/>
        <v>446</v>
      </c>
      <c r="F3875" s="4">
        <f t="shared" si="424"/>
        <v>37</v>
      </c>
      <c r="G3875" s="4">
        <f t="shared" si="427"/>
        <v>15</v>
      </c>
      <c r="H3875" s="4">
        <f t="shared" si="429"/>
        <v>1</v>
      </c>
      <c r="I3875" s="5">
        <f t="shared" si="428"/>
        <v>7.1428571428571425E-2</v>
      </c>
      <c r="M3875" s="3">
        <v>8</v>
      </c>
      <c r="N3875" s="11">
        <f t="shared" si="425"/>
        <v>1</v>
      </c>
      <c r="O3875" s="3">
        <v>1</v>
      </c>
      <c r="P3875" s="11">
        <f t="shared" si="430"/>
        <v>0</v>
      </c>
      <c r="Q3875" s="12">
        <f t="shared" si="431"/>
        <v>6</v>
      </c>
      <c r="R3875" s="12">
        <f t="shared" si="426"/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423"/>
        <v>629</v>
      </c>
      <c r="F3876" s="4">
        <f t="shared" si="424"/>
        <v>34</v>
      </c>
      <c r="G3876" s="4">
        <f t="shared" si="427"/>
        <v>9</v>
      </c>
      <c r="H3876" s="4">
        <f t="shared" si="429"/>
        <v>1</v>
      </c>
      <c r="I3876" s="5">
        <f t="shared" si="428"/>
        <v>0.125</v>
      </c>
      <c r="M3876" s="3">
        <v>7</v>
      </c>
      <c r="N3876" s="11">
        <f t="shared" si="425"/>
        <v>0</v>
      </c>
      <c r="O3876" s="3">
        <v>0</v>
      </c>
      <c r="P3876" s="11">
        <f t="shared" si="430"/>
        <v>0</v>
      </c>
      <c r="Q3876" s="12">
        <f t="shared" si="431"/>
        <v>2</v>
      </c>
      <c r="R3876" s="12">
        <f t="shared" si="426"/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432">SUM(C3877:D3877)</f>
        <v>98</v>
      </c>
      <c r="F3877" s="4">
        <f t="shared" si="424"/>
        <v>11</v>
      </c>
      <c r="G3877" s="4">
        <f t="shared" si="427"/>
        <v>12</v>
      </c>
      <c r="H3877" s="4">
        <f t="shared" si="429"/>
        <v>0</v>
      </c>
      <c r="I3877" s="5">
        <f t="shared" si="428"/>
        <v>0</v>
      </c>
      <c r="M3877" s="3">
        <v>5</v>
      </c>
      <c r="N3877" s="11">
        <f t="shared" si="425"/>
        <v>1</v>
      </c>
      <c r="O3877" s="3">
        <v>0</v>
      </c>
      <c r="P3877" s="11">
        <f t="shared" si="430"/>
        <v>0</v>
      </c>
      <c r="Q3877" s="12">
        <f t="shared" si="431"/>
        <v>7</v>
      </c>
      <c r="R3877" s="12">
        <f t="shared" si="426"/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432"/>
        <v>171</v>
      </c>
      <c r="F3878" s="4">
        <f t="shared" ref="F3878:F3941" si="433">E3878-SUMIFS(E:E,A:A,A3878-1,B:B,B3878)</f>
        <v>0</v>
      </c>
      <c r="G3878" s="4">
        <f t="shared" si="427"/>
        <v>0</v>
      </c>
      <c r="H3878" s="4">
        <f t="shared" si="429"/>
        <v>0</v>
      </c>
      <c r="I3878" s="5">
        <f t="shared" si="428"/>
        <v>0</v>
      </c>
      <c r="M3878" s="3">
        <v>0</v>
      </c>
      <c r="N3878" s="11">
        <f t="shared" ref="N3878:N3941" si="434">M3878-SUMIFS(M:M,B:B,B3878,A:A,A3878-1)</f>
        <v>0</v>
      </c>
      <c r="O3878" s="3">
        <v>0</v>
      </c>
      <c r="P3878" s="11">
        <f t="shared" si="430"/>
        <v>0</v>
      </c>
      <c r="Q3878" s="12">
        <f t="shared" si="431"/>
        <v>0</v>
      </c>
      <c r="R3878" s="12">
        <f t="shared" ref="R3878:R3941" si="435"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432"/>
        <v>198</v>
      </c>
      <c r="F3879" s="4">
        <f t="shared" si="433"/>
        <v>24</v>
      </c>
      <c r="G3879" s="4">
        <f t="shared" si="427"/>
        <v>11</v>
      </c>
      <c r="H3879" s="4">
        <f t="shared" si="429"/>
        <v>3</v>
      </c>
      <c r="I3879" s="5">
        <f t="shared" si="428"/>
        <v>0.375</v>
      </c>
      <c r="M3879" s="3">
        <v>5</v>
      </c>
      <c r="N3879" s="11">
        <f t="shared" si="434"/>
        <v>0</v>
      </c>
      <c r="O3879" s="3">
        <v>0</v>
      </c>
      <c r="P3879" s="11">
        <f t="shared" si="430"/>
        <v>0</v>
      </c>
      <c r="Q3879" s="12">
        <f t="shared" si="431"/>
        <v>6</v>
      </c>
      <c r="R3879" s="12">
        <f t="shared" si="435"/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432"/>
        <v>2068</v>
      </c>
      <c r="F3880" s="4">
        <f t="shared" si="433"/>
        <v>160</v>
      </c>
      <c r="G3880" s="4">
        <f t="shared" si="427"/>
        <v>136</v>
      </c>
      <c r="H3880" s="4">
        <f t="shared" si="429"/>
        <v>14</v>
      </c>
      <c r="I3880" s="5">
        <f t="shared" si="428"/>
        <v>0.11475409836065574</v>
      </c>
      <c r="M3880" s="3">
        <v>85</v>
      </c>
      <c r="N3880" s="11">
        <f t="shared" si="434"/>
        <v>1</v>
      </c>
      <c r="O3880" s="3">
        <v>5</v>
      </c>
      <c r="P3880" s="11">
        <f t="shared" si="430"/>
        <v>0</v>
      </c>
      <c r="Q3880" s="12">
        <f t="shared" si="431"/>
        <v>46</v>
      </c>
      <c r="R3880" s="12">
        <f t="shared" si="435"/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432"/>
        <v>576</v>
      </c>
      <c r="F3881" s="4">
        <f t="shared" si="433"/>
        <v>48</v>
      </c>
      <c r="G3881" s="4">
        <f t="shared" si="427"/>
        <v>5</v>
      </c>
      <c r="H3881" s="4">
        <f t="shared" si="429"/>
        <v>0</v>
      </c>
      <c r="I3881" s="5">
        <f t="shared" si="428"/>
        <v>0</v>
      </c>
      <c r="M3881" s="3">
        <v>4</v>
      </c>
      <c r="N3881" s="11">
        <f t="shared" si="434"/>
        <v>0</v>
      </c>
      <c r="O3881" s="3">
        <v>0</v>
      </c>
      <c r="P3881" s="11">
        <f t="shared" si="430"/>
        <v>0</v>
      </c>
      <c r="Q3881" s="12">
        <f t="shared" si="431"/>
        <v>1</v>
      </c>
      <c r="R3881" s="12">
        <f t="shared" si="435"/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432"/>
        <v>1610</v>
      </c>
      <c r="F3882" s="4">
        <f t="shared" si="433"/>
        <v>86</v>
      </c>
      <c r="G3882" s="4">
        <f t="shared" si="427"/>
        <v>7</v>
      </c>
      <c r="H3882" s="4">
        <f t="shared" si="429"/>
        <v>0</v>
      </c>
      <c r="I3882" s="5">
        <f t="shared" si="428"/>
        <v>0</v>
      </c>
      <c r="M3882" s="3">
        <v>7</v>
      </c>
      <c r="N3882" s="11">
        <f t="shared" si="434"/>
        <v>0</v>
      </c>
      <c r="O3882" s="3">
        <v>0</v>
      </c>
      <c r="P3882" s="11">
        <f t="shared" si="430"/>
        <v>0</v>
      </c>
      <c r="Q3882" s="12">
        <f t="shared" si="431"/>
        <v>0</v>
      </c>
      <c r="R3882" s="12">
        <f t="shared" si="435"/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432"/>
        <v>1787</v>
      </c>
      <c r="F3883" s="4">
        <f t="shared" si="433"/>
        <v>70</v>
      </c>
      <c r="G3883" s="4">
        <f t="shared" si="427"/>
        <v>168</v>
      </c>
      <c r="H3883" s="4">
        <f t="shared" si="429"/>
        <v>11</v>
      </c>
      <c r="I3883" s="5">
        <f t="shared" si="428"/>
        <v>7.0063694267515922E-2</v>
      </c>
      <c r="M3883" s="3">
        <v>109</v>
      </c>
      <c r="N3883" s="11">
        <f t="shared" si="434"/>
        <v>9</v>
      </c>
      <c r="O3883" s="3">
        <v>0</v>
      </c>
      <c r="P3883" s="11">
        <f t="shared" si="430"/>
        <v>0</v>
      </c>
      <c r="Q3883" s="12">
        <f t="shared" si="431"/>
        <v>59</v>
      </c>
      <c r="R3883" s="12">
        <f t="shared" si="435"/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432"/>
        <v>5446</v>
      </c>
      <c r="F3884" s="4">
        <f t="shared" si="433"/>
        <v>249</v>
      </c>
      <c r="G3884" s="4">
        <f t="shared" si="427"/>
        <v>547</v>
      </c>
      <c r="H3884" s="4">
        <f t="shared" si="429"/>
        <v>45</v>
      </c>
      <c r="I3884" s="5">
        <f t="shared" si="428"/>
        <v>8.9641434262948211E-2</v>
      </c>
      <c r="M3884" s="3">
        <v>208</v>
      </c>
      <c r="N3884" s="11">
        <f t="shared" si="434"/>
        <v>1</v>
      </c>
      <c r="O3884" s="3">
        <v>11</v>
      </c>
      <c r="P3884" s="11">
        <f t="shared" si="430"/>
        <v>0</v>
      </c>
      <c r="Q3884" s="12">
        <f t="shared" si="431"/>
        <v>328</v>
      </c>
      <c r="R3884" s="12">
        <f t="shared" si="435"/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432"/>
        <v>280</v>
      </c>
      <c r="F3885" s="4">
        <f t="shared" si="433"/>
        <v>21</v>
      </c>
      <c r="G3885" s="4">
        <f t="shared" si="427"/>
        <v>11</v>
      </c>
      <c r="H3885" s="4">
        <f t="shared" si="429"/>
        <v>0</v>
      </c>
      <c r="I3885" s="5">
        <f t="shared" si="428"/>
        <v>0</v>
      </c>
      <c r="M3885" s="3">
        <v>11</v>
      </c>
      <c r="N3885" s="11">
        <f t="shared" si="434"/>
        <v>0</v>
      </c>
      <c r="O3885" s="3">
        <v>0</v>
      </c>
      <c r="P3885" s="11">
        <f t="shared" si="430"/>
        <v>0</v>
      </c>
      <c r="Q3885" s="12">
        <f t="shared" si="431"/>
        <v>0</v>
      </c>
      <c r="R3885" s="12">
        <f t="shared" si="435"/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432"/>
        <v>511</v>
      </c>
      <c r="F3886" s="4">
        <f t="shared" si="433"/>
        <v>41</v>
      </c>
      <c r="G3886" s="4">
        <f t="shared" si="427"/>
        <v>5</v>
      </c>
      <c r="H3886" s="4">
        <f t="shared" si="429"/>
        <v>0</v>
      </c>
      <c r="I3886" s="5">
        <f t="shared" si="428"/>
        <v>0</v>
      </c>
      <c r="M3886" s="3">
        <v>5</v>
      </c>
      <c r="N3886" s="11">
        <f t="shared" si="434"/>
        <v>0</v>
      </c>
      <c r="O3886" s="3">
        <v>0</v>
      </c>
      <c r="P3886" s="11">
        <f t="shared" si="430"/>
        <v>0</v>
      </c>
      <c r="Q3886" s="12">
        <f t="shared" si="431"/>
        <v>0</v>
      </c>
      <c r="R3886" s="12">
        <f t="shared" si="435"/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432"/>
        <v>1819</v>
      </c>
      <c r="F3887" s="4">
        <f t="shared" si="433"/>
        <v>131</v>
      </c>
      <c r="G3887" s="4">
        <f t="shared" si="427"/>
        <v>49</v>
      </c>
      <c r="H3887" s="4">
        <f t="shared" si="429"/>
        <v>0</v>
      </c>
      <c r="I3887" s="5">
        <f t="shared" si="428"/>
        <v>0</v>
      </c>
      <c r="M3887" s="3">
        <v>36</v>
      </c>
      <c r="N3887" s="11">
        <f t="shared" si="434"/>
        <v>7</v>
      </c>
      <c r="O3887" s="3">
        <v>1</v>
      </c>
      <c r="P3887" s="11">
        <f t="shared" si="430"/>
        <v>0</v>
      </c>
      <c r="Q3887" s="12">
        <f t="shared" si="431"/>
        <v>12</v>
      </c>
      <c r="R3887" s="12">
        <f t="shared" si="435"/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432"/>
        <v>24224</v>
      </c>
      <c r="F3888" s="4">
        <f t="shared" si="433"/>
        <v>1160</v>
      </c>
      <c r="G3888" s="4">
        <f t="shared" si="427"/>
        <v>2672</v>
      </c>
      <c r="H3888" s="4">
        <f t="shared" si="429"/>
        <v>73</v>
      </c>
      <c r="I3888" s="5">
        <f t="shared" si="428"/>
        <v>2.8087726048480186E-2</v>
      </c>
      <c r="M3888" s="3">
        <v>1374</v>
      </c>
      <c r="N3888" s="11">
        <f t="shared" si="434"/>
        <v>36</v>
      </c>
      <c r="O3888" s="3">
        <v>55</v>
      </c>
      <c r="P3888" s="11">
        <f t="shared" si="430"/>
        <v>4</v>
      </c>
      <c r="Q3888" s="12">
        <f t="shared" si="431"/>
        <v>1243</v>
      </c>
      <c r="R3888" s="12">
        <f t="shared" si="435"/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432"/>
        <v>476</v>
      </c>
      <c r="F3889" s="4">
        <f t="shared" si="433"/>
        <v>6</v>
      </c>
      <c r="G3889" s="4">
        <f t="shared" si="427"/>
        <v>22</v>
      </c>
      <c r="H3889" s="4">
        <f t="shared" si="429"/>
        <v>0</v>
      </c>
      <c r="I3889" s="5">
        <f t="shared" si="428"/>
        <v>0</v>
      </c>
      <c r="M3889" s="3">
        <v>12</v>
      </c>
      <c r="N3889" s="11">
        <f t="shared" si="434"/>
        <v>1</v>
      </c>
      <c r="O3889" s="3">
        <v>1</v>
      </c>
      <c r="P3889" s="11">
        <f t="shared" si="430"/>
        <v>0</v>
      </c>
      <c r="Q3889" s="12">
        <f t="shared" si="431"/>
        <v>9</v>
      </c>
      <c r="R3889" s="12">
        <f t="shared" si="435"/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432"/>
        <v>199</v>
      </c>
      <c r="F3890" s="4">
        <f t="shared" si="433"/>
        <v>8</v>
      </c>
      <c r="G3890" s="4">
        <f t="shared" si="427"/>
        <v>7</v>
      </c>
      <c r="H3890" s="4">
        <f t="shared" si="429"/>
        <v>0</v>
      </c>
      <c r="I3890" s="5">
        <f t="shared" si="428"/>
        <v>0</v>
      </c>
      <c r="M3890" s="3">
        <v>2</v>
      </c>
      <c r="N3890" s="11">
        <f t="shared" si="434"/>
        <v>0</v>
      </c>
      <c r="O3890" s="3">
        <v>0</v>
      </c>
      <c r="P3890" s="11">
        <f t="shared" si="430"/>
        <v>0</v>
      </c>
      <c r="Q3890" s="12">
        <f t="shared" si="431"/>
        <v>5</v>
      </c>
      <c r="R3890" s="12">
        <f t="shared" si="435"/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432"/>
        <v>1529</v>
      </c>
      <c r="F3891" s="4">
        <f t="shared" si="433"/>
        <v>131</v>
      </c>
      <c r="G3891" s="4">
        <f t="shared" si="427"/>
        <v>49</v>
      </c>
      <c r="H3891" s="4">
        <f t="shared" si="429"/>
        <v>0</v>
      </c>
      <c r="I3891" s="5">
        <f t="shared" si="428"/>
        <v>0</v>
      </c>
      <c r="M3891" s="3">
        <v>45</v>
      </c>
      <c r="N3891" s="11">
        <f t="shared" si="434"/>
        <v>1</v>
      </c>
      <c r="O3891" s="3">
        <v>1</v>
      </c>
      <c r="P3891" s="11">
        <f t="shared" si="430"/>
        <v>0</v>
      </c>
      <c r="Q3891" s="12">
        <f t="shared" si="431"/>
        <v>3</v>
      </c>
      <c r="R3891" s="12">
        <f t="shared" si="435"/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432"/>
        <v>4198</v>
      </c>
      <c r="F3892" s="4">
        <f t="shared" si="433"/>
        <v>76</v>
      </c>
      <c r="G3892" s="4">
        <f t="shared" si="427"/>
        <v>640</v>
      </c>
      <c r="H3892" s="4">
        <f t="shared" si="429"/>
        <v>8</v>
      </c>
      <c r="I3892" s="5">
        <f t="shared" si="428"/>
        <v>1.2658227848101266E-2</v>
      </c>
      <c r="M3892" s="3">
        <v>326</v>
      </c>
      <c r="N3892" s="11">
        <f t="shared" si="434"/>
        <v>1</v>
      </c>
      <c r="O3892" s="3">
        <v>38</v>
      </c>
      <c r="P3892" s="11">
        <f t="shared" si="430"/>
        <v>1</v>
      </c>
      <c r="Q3892" s="12">
        <f t="shared" si="431"/>
        <v>276</v>
      </c>
      <c r="R3892" s="12">
        <f t="shared" si="435"/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432"/>
        <v>1508</v>
      </c>
      <c r="F3893" s="4">
        <f t="shared" si="433"/>
        <v>32</v>
      </c>
      <c r="G3893" s="4">
        <f t="shared" si="427"/>
        <v>99</v>
      </c>
      <c r="H3893" s="4">
        <f t="shared" si="429"/>
        <v>1</v>
      </c>
      <c r="I3893" s="5">
        <f t="shared" si="428"/>
        <v>1.020408163265306E-2</v>
      </c>
      <c r="M3893" s="3">
        <v>54</v>
      </c>
      <c r="N3893" s="11">
        <f t="shared" si="434"/>
        <v>3</v>
      </c>
      <c r="O3893" s="3">
        <v>0</v>
      </c>
      <c r="P3893" s="11">
        <f t="shared" si="430"/>
        <v>0</v>
      </c>
      <c r="Q3893" s="12">
        <f t="shared" si="431"/>
        <v>45</v>
      </c>
      <c r="R3893" s="12">
        <f t="shared" si="435"/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432"/>
        <v>2844</v>
      </c>
      <c r="F3894" s="4">
        <f t="shared" si="433"/>
        <v>981</v>
      </c>
      <c r="G3894" s="4">
        <f t="shared" si="427"/>
        <v>1344</v>
      </c>
      <c r="H3894" s="4">
        <f t="shared" si="429"/>
        <v>324</v>
      </c>
      <c r="I3894" s="5">
        <f t="shared" si="428"/>
        <v>0.31764705882352939</v>
      </c>
      <c r="M3894" s="3">
        <v>12</v>
      </c>
      <c r="N3894" s="11">
        <f t="shared" si="434"/>
        <v>1</v>
      </c>
      <c r="O3894" s="3">
        <v>1</v>
      </c>
      <c r="P3894" s="11">
        <f t="shared" si="430"/>
        <v>0</v>
      </c>
      <c r="Q3894" s="12">
        <f t="shared" si="431"/>
        <v>1331</v>
      </c>
      <c r="R3894" s="12">
        <f t="shared" si="435"/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432"/>
        <v>157</v>
      </c>
      <c r="F3895" s="4">
        <f t="shared" si="433"/>
        <v>3</v>
      </c>
      <c r="G3895" s="4">
        <f t="shared" si="427"/>
        <v>2</v>
      </c>
      <c r="H3895" s="4">
        <f t="shared" si="429"/>
        <v>0</v>
      </c>
      <c r="I3895" s="5">
        <f t="shared" si="428"/>
        <v>0</v>
      </c>
      <c r="M3895" s="3">
        <v>1</v>
      </c>
      <c r="N3895" s="11">
        <f t="shared" si="434"/>
        <v>0</v>
      </c>
      <c r="O3895" s="3">
        <v>0</v>
      </c>
      <c r="P3895" s="11">
        <f t="shared" si="430"/>
        <v>0</v>
      </c>
      <c r="Q3895" s="12">
        <f t="shared" si="431"/>
        <v>1</v>
      </c>
      <c r="R3895" s="12">
        <f t="shared" si="435"/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432"/>
        <v>281</v>
      </c>
      <c r="F3896" s="4">
        <f t="shared" si="433"/>
        <v>15</v>
      </c>
      <c r="G3896" s="4">
        <f t="shared" si="427"/>
        <v>3</v>
      </c>
      <c r="H3896" s="4">
        <f t="shared" si="429"/>
        <v>0</v>
      </c>
      <c r="I3896" s="5">
        <f t="shared" si="428"/>
        <v>0</v>
      </c>
      <c r="M3896" s="3">
        <v>2</v>
      </c>
      <c r="N3896" s="11">
        <f t="shared" si="434"/>
        <v>0</v>
      </c>
      <c r="O3896" s="3">
        <v>0</v>
      </c>
      <c r="P3896" s="11">
        <f t="shared" si="430"/>
        <v>0</v>
      </c>
      <c r="Q3896" s="12">
        <f t="shared" si="431"/>
        <v>1</v>
      </c>
      <c r="R3896" s="12">
        <f t="shared" si="435"/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432"/>
        <v>198</v>
      </c>
      <c r="F3897" s="4">
        <f t="shared" si="433"/>
        <v>2</v>
      </c>
      <c r="G3897" s="4">
        <f t="shared" si="427"/>
        <v>2</v>
      </c>
      <c r="H3897" s="4">
        <f t="shared" si="429"/>
        <v>0</v>
      </c>
      <c r="I3897" s="5">
        <f t="shared" si="428"/>
        <v>0</v>
      </c>
      <c r="M3897" s="3">
        <v>2</v>
      </c>
      <c r="N3897" s="11">
        <f t="shared" si="434"/>
        <v>1</v>
      </c>
      <c r="O3897" s="3">
        <v>0</v>
      </c>
      <c r="P3897" s="11">
        <f t="shared" si="430"/>
        <v>0</v>
      </c>
      <c r="Q3897" s="12">
        <f t="shared" si="431"/>
        <v>0</v>
      </c>
      <c r="R3897" s="12">
        <f t="shared" si="435"/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432"/>
        <v>751</v>
      </c>
      <c r="F3898" s="4">
        <f t="shared" si="433"/>
        <v>19</v>
      </c>
      <c r="G3898" s="4">
        <f t="shared" ref="G3898:G3961" si="436">C3898</f>
        <v>8</v>
      </c>
      <c r="H3898" s="4">
        <f t="shared" si="429"/>
        <v>0</v>
      </c>
      <c r="I3898" s="5">
        <f t="shared" si="428"/>
        <v>0</v>
      </c>
      <c r="M3898" s="3">
        <v>4</v>
      </c>
      <c r="N3898" s="11">
        <f t="shared" si="434"/>
        <v>0</v>
      </c>
      <c r="O3898" s="3">
        <v>0</v>
      </c>
      <c r="P3898" s="11">
        <f t="shared" si="430"/>
        <v>0</v>
      </c>
      <c r="Q3898" s="12">
        <f t="shared" si="431"/>
        <v>4</v>
      </c>
      <c r="R3898" s="12">
        <f t="shared" si="435"/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432"/>
        <v>1830</v>
      </c>
      <c r="F3899" s="4">
        <f t="shared" si="433"/>
        <v>111</v>
      </c>
      <c r="G3899" s="4">
        <f t="shared" si="436"/>
        <v>57</v>
      </c>
      <c r="H3899" s="4">
        <f t="shared" si="429"/>
        <v>2</v>
      </c>
      <c r="I3899" s="5">
        <f t="shared" si="428"/>
        <v>3.6363636363636362E-2</v>
      </c>
      <c r="M3899" s="3">
        <v>50</v>
      </c>
      <c r="N3899" s="11">
        <f t="shared" si="434"/>
        <v>1</v>
      </c>
      <c r="O3899" s="3">
        <v>0</v>
      </c>
      <c r="P3899" s="11">
        <f t="shared" si="430"/>
        <v>0</v>
      </c>
      <c r="Q3899" s="12">
        <f t="shared" si="431"/>
        <v>7</v>
      </c>
      <c r="R3899" s="12">
        <f t="shared" si="435"/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432"/>
        <v>271</v>
      </c>
      <c r="F3900" s="4">
        <f t="shared" si="433"/>
        <v>5</v>
      </c>
      <c r="G3900" s="4">
        <f t="shared" si="436"/>
        <v>4</v>
      </c>
      <c r="H3900" s="4">
        <f t="shared" si="429"/>
        <v>0</v>
      </c>
      <c r="I3900" s="5">
        <f t="shared" si="428"/>
        <v>0</v>
      </c>
      <c r="M3900" s="3">
        <v>2</v>
      </c>
      <c r="N3900" s="11">
        <f t="shared" si="434"/>
        <v>0</v>
      </c>
      <c r="O3900" s="3">
        <v>0</v>
      </c>
      <c r="P3900" s="11">
        <f t="shared" si="430"/>
        <v>0</v>
      </c>
      <c r="Q3900" s="12">
        <f t="shared" si="431"/>
        <v>2</v>
      </c>
      <c r="R3900" s="12">
        <f t="shared" si="435"/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432"/>
        <v>641</v>
      </c>
      <c r="F3901" s="4">
        <f t="shared" si="433"/>
        <v>25</v>
      </c>
      <c r="G3901" s="4">
        <f t="shared" si="436"/>
        <v>23</v>
      </c>
      <c r="H3901" s="4">
        <f t="shared" si="429"/>
        <v>0</v>
      </c>
      <c r="I3901" s="5">
        <f t="shared" si="428"/>
        <v>0</v>
      </c>
      <c r="M3901" s="3">
        <v>11</v>
      </c>
      <c r="N3901" s="11">
        <f t="shared" si="434"/>
        <v>0</v>
      </c>
      <c r="O3901" s="3">
        <v>0</v>
      </c>
      <c r="P3901" s="11">
        <f t="shared" si="430"/>
        <v>0</v>
      </c>
      <c r="Q3901" s="12">
        <f t="shared" si="431"/>
        <v>12</v>
      </c>
      <c r="R3901" s="12">
        <f t="shared" si="435"/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432"/>
        <v>582</v>
      </c>
      <c r="F3902" s="4">
        <f t="shared" si="433"/>
        <v>11</v>
      </c>
      <c r="G3902" s="4">
        <f t="shared" si="436"/>
        <v>7</v>
      </c>
      <c r="H3902" s="4">
        <f t="shared" si="429"/>
        <v>0</v>
      </c>
      <c r="I3902" s="5">
        <f t="shared" si="428"/>
        <v>0</v>
      </c>
      <c r="M3902" s="3">
        <v>4</v>
      </c>
      <c r="N3902" s="11">
        <f t="shared" si="434"/>
        <v>0</v>
      </c>
      <c r="O3902" s="3">
        <v>0</v>
      </c>
      <c r="P3902" s="11">
        <f t="shared" si="430"/>
        <v>0</v>
      </c>
      <c r="Q3902" s="12">
        <f t="shared" si="431"/>
        <v>3</v>
      </c>
      <c r="R3902" s="12">
        <f t="shared" si="435"/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432"/>
        <v>5431</v>
      </c>
      <c r="F3903" s="4">
        <f t="shared" si="433"/>
        <v>96</v>
      </c>
      <c r="G3903" s="4">
        <f t="shared" si="436"/>
        <v>419</v>
      </c>
      <c r="H3903" s="4">
        <f t="shared" si="429"/>
        <v>3</v>
      </c>
      <c r="I3903" s="5">
        <f t="shared" si="428"/>
        <v>7.2115384615384619E-3</v>
      </c>
      <c r="M3903" s="3">
        <v>282</v>
      </c>
      <c r="N3903" s="11">
        <f t="shared" si="434"/>
        <v>2</v>
      </c>
      <c r="O3903" s="3">
        <v>9</v>
      </c>
      <c r="P3903" s="11">
        <f t="shared" si="430"/>
        <v>0</v>
      </c>
      <c r="Q3903" s="12">
        <f t="shared" si="431"/>
        <v>128</v>
      </c>
      <c r="R3903" s="12">
        <f t="shared" si="435"/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432"/>
        <v>2896</v>
      </c>
      <c r="F3904" s="4">
        <f t="shared" si="433"/>
        <v>89</v>
      </c>
      <c r="G3904" s="4">
        <f t="shared" si="436"/>
        <v>268</v>
      </c>
      <c r="H3904" s="4">
        <f t="shared" si="429"/>
        <v>9</v>
      </c>
      <c r="I3904" s="5">
        <f t="shared" si="428"/>
        <v>3.4749034749034749E-2</v>
      </c>
      <c r="M3904" s="3">
        <v>148</v>
      </c>
      <c r="N3904" s="11">
        <f t="shared" si="434"/>
        <v>4</v>
      </c>
      <c r="O3904" s="3">
        <v>5</v>
      </c>
      <c r="P3904" s="11">
        <f t="shared" si="430"/>
        <v>0</v>
      </c>
      <c r="Q3904" s="12">
        <f t="shared" si="431"/>
        <v>115</v>
      </c>
      <c r="R3904" s="12">
        <f t="shared" si="435"/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432"/>
        <v>31110</v>
      </c>
      <c r="F3905" s="4">
        <f t="shared" si="433"/>
        <v>1167</v>
      </c>
      <c r="G3905" s="4">
        <f t="shared" si="436"/>
        <v>302</v>
      </c>
      <c r="H3905" s="4">
        <f t="shared" si="429"/>
        <v>44</v>
      </c>
      <c r="I3905" s="5">
        <f t="shared" si="428"/>
        <v>0.17054263565891473</v>
      </c>
      <c r="M3905" s="3">
        <v>146</v>
      </c>
      <c r="N3905" s="11">
        <f t="shared" si="434"/>
        <v>13</v>
      </c>
      <c r="O3905" s="3">
        <v>1</v>
      </c>
      <c r="P3905" s="11">
        <f t="shared" si="430"/>
        <v>0</v>
      </c>
      <c r="Q3905" s="12">
        <f t="shared" si="431"/>
        <v>155</v>
      </c>
      <c r="R3905" s="12">
        <f t="shared" si="435"/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432"/>
        <v>21281</v>
      </c>
      <c r="F3906" s="4">
        <f t="shared" si="433"/>
        <v>747</v>
      </c>
      <c r="G3906" s="4">
        <f t="shared" si="436"/>
        <v>86</v>
      </c>
      <c r="H3906" s="4">
        <f t="shared" si="429"/>
        <v>53</v>
      </c>
      <c r="I3906" s="5">
        <f t="shared" si="428"/>
        <v>1.606060606060606</v>
      </c>
      <c r="M3906" s="3">
        <v>1</v>
      </c>
      <c r="N3906" s="11">
        <f t="shared" si="434"/>
        <v>0</v>
      </c>
      <c r="O3906" s="3">
        <v>0</v>
      </c>
      <c r="P3906" s="11">
        <f t="shared" si="430"/>
        <v>0</v>
      </c>
      <c r="Q3906" s="12">
        <f t="shared" si="431"/>
        <v>85</v>
      </c>
      <c r="R3906" s="12">
        <f t="shared" si="435"/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432"/>
        <v>2301</v>
      </c>
      <c r="F3907" s="4">
        <f t="shared" si="433"/>
        <v>70</v>
      </c>
      <c r="G3907" s="4">
        <f t="shared" si="436"/>
        <v>28</v>
      </c>
      <c r="H3907" s="4">
        <f t="shared" si="429"/>
        <v>0</v>
      </c>
      <c r="I3907" s="5">
        <f t="shared" ref="I3907:I3970" si="437">IFERROR((G3907-SUMIFS(G:G,A:A,A3907-1,B:B,B3907))/SUMIFS(G:G,A:A,A3907-1,B:B,B3907),0)</f>
        <v>0</v>
      </c>
      <c r="M3907" s="3">
        <v>22</v>
      </c>
      <c r="N3907" s="11">
        <f t="shared" si="434"/>
        <v>0</v>
      </c>
      <c r="O3907" s="3">
        <v>1</v>
      </c>
      <c r="P3907" s="11">
        <f t="shared" si="430"/>
        <v>0</v>
      </c>
      <c r="Q3907" s="12">
        <f t="shared" ref="Q3907:Q3970" si="438">G3907-O3907-M3907</f>
        <v>5</v>
      </c>
      <c r="R3907" s="12">
        <f t="shared" si="435"/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432"/>
        <v>1671</v>
      </c>
      <c r="F3908" s="4">
        <f t="shared" si="433"/>
        <v>87</v>
      </c>
      <c r="G3908" s="4">
        <f t="shared" si="436"/>
        <v>200</v>
      </c>
      <c r="H3908" s="4">
        <f t="shared" si="429"/>
        <v>7</v>
      </c>
      <c r="I3908" s="5">
        <f t="shared" si="437"/>
        <v>3.6269430051813469E-2</v>
      </c>
      <c r="M3908" s="3">
        <v>45</v>
      </c>
      <c r="N3908" s="11">
        <f t="shared" si="434"/>
        <v>3</v>
      </c>
      <c r="O3908" s="3">
        <v>3</v>
      </c>
      <c r="P3908" s="11">
        <f t="shared" si="430"/>
        <v>1</v>
      </c>
      <c r="Q3908" s="12">
        <f t="shared" si="438"/>
        <v>152</v>
      </c>
      <c r="R3908" s="12">
        <f t="shared" si="435"/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432"/>
        <v>243</v>
      </c>
      <c r="F3909" s="4">
        <f t="shared" si="433"/>
        <v>16</v>
      </c>
      <c r="G3909" s="4">
        <f t="shared" si="436"/>
        <v>6</v>
      </c>
      <c r="H3909" s="4">
        <f t="shared" ref="H3909:H3972" si="439">G3909-SUMIFS(G:G,A:A,A3909-1,B:B,B3909)</f>
        <v>0</v>
      </c>
      <c r="I3909" s="5">
        <f t="shared" si="437"/>
        <v>0</v>
      </c>
      <c r="M3909" s="3">
        <v>4</v>
      </c>
      <c r="N3909" s="11">
        <f t="shared" si="434"/>
        <v>0</v>
      </c>
      <c r="O3909" s="3">
        <v>1</v>
      </c>
      <c r="P3909" s="11">
        <f t="shared" si="430"/>
        <v>0</v>
      </c>
      <c r="Q3909" s="12">
        <f t="shared" si="438"/>
        <v>1</v>
      </c>
      <c r="R3909" s="12">
        <f t="shared" si="435"/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432"/>
        <v>3649</v>
      </c>
      <c r="F3910" s="4">
        <f t="shared" si="433"/>
        <v>30</v>
      </c>
      <c r="G3910" s="4">
        <f t="shared" si="436"/>
        <v>598</v>
      </c>
      <c r="H3910" s="4">
        <f t="shared" si="439"/>
        <v>2</v>
      </c>
      <c r="I3910" s="5">
        <f t="shared" si="437"/>
        <v>3.3557046979865771E-3</v>
      </c>
      <c r="M3910" s="3">
        <v>10</v>
      </c>
      <c r="N3910" s="11">
        <f t="shared" si="434"/>
        <v>1</v>
      </c>
      <c r="O3910" s="3">
        <v>0</v>
      </c>
      <c r="P3910" s="11">
        <f t="shared" si="430"/>
        <v>0</v>
      </c>
      <c r="Q3910" s="12">
        <f t="shared" si="438"/>
        <v>588</v>
      </c>
      <c r="R3910" s="12">
        <f t="shared" si="435"/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432"/>
        <v>1398</v>
      </c>
      <c r="F3911" s="4">
        <f t="shared" si="433"/>
        <v>52</v>
      </c>
      <c r="G3911" s="4">
        <f t="shared" si="436"/>
        <v>63</v>
      </c>
      <c r="H3911" s="4">
        <f t="shared" si="439"/>
        <v>0</v>
      </c>
      <c r="I3911" s="5">
        <f t="shared" si="437"/>
        <v>0</v>
      </c>
      <c r="M3911" s="3">
        <v>48</v>
      </c>
      <c r="N3911" s="11">
        <f t="shared" si="434"/>
        <v>0</v>
      </c>
      <c r="O3911" s="3">
        <v>3</v>
      </c>
      <c r="P3911" s="11">
        <f t="shared" si="430"/>
        <v>0</v>
      </c>
      <c r="Q3911" s="12">
        <f t="shared" si="438"/>
        <v>12</v>
      </c>
      <c r="R3911" s="12">
        <f t="shared" si="435"/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432"/>
        <v>1058</v>
      </c>
      <c r="F3912" s="4">
        <f t="shared" si="433"/>
        <v>53</v>
      </c>
      <c r="G3912" s="4">
        <f t="shared" si="436"/>
        <v>53</v>
      </c>
      <c r="H3912" s="4">
        <f t="shared" si="439"/>
        <v>1</v>
      </c>
      <c r="I3912" s="5">
        <f t="shared" si="437"/>
        <v>1.9230769230769232E-2</v>
      </c>
      <c r="M3912" s="3">
        <v>43</v>
      </c>
      <c r="N3912" s="11">
        <f t="shared" si="434"/>
        <v>2</v>
      </c>
      <c r="O3912" s="3">
        <v>1</v>
      </c>
      <c r="P3912" s="11">
        <f t="shared" si="430"/>
        <v>0</v>
      </c>
      <c r="Q3912" s="12">
        <f t="shared" si="438"/>
        <v>9</v>
      </c>
      <c r="R3912" s="12">
        <f t="shared" si="435"/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432"/>
        <v>535</v>
      </c>
      <c r="F3913" s="4">
        <f t="shared" si="433"/>
        <v>26</v>
      </c>
      <c r="G3913" s="4">
        <f t="shared" si="436"/>
        <v>16</v>
      </c>
      <c r="H3913" s="4">
        <f t="shared" si="439"/>
        <v>0</v>
      </c>
      <c r="I3913" s="5">
        <f t="shared" si="437"/>
        <v>0</v>
      </c>
      <c r="M3913" s="3">
        <v>13</v>
      </c>
      <c r="N3913" s="11">
        <f t="shared" si="434"/>
        <v>0</v>
      </c>
      <c r="O3913" s="3">
        <v>1</v>
      </c>
      <c r="P3913" s="11">
        <f t="shared" si="430"/>
        <v>0</v>
      </c>
      <c r="Q3913" s="12">
        <f t="shared" si="438"/>
        <v>2</v>
      </c>
      <c r="R3913" s="12">
        <f t="shared" si="435"/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432"/>
        <v>295</v>
      </c>
      <c r="F3914" s="4">
        <f t="shared" si="433"/>
        <v>4</v>
      </c>
      <c r="G3914" s="4">
        <f t="shared" si="436"/>
        <v>12</v>
      </c>
      <c r="H3914" s="4">
        <f t="shared" si="439"/>
        <v>0</v>
      </c>
      <c r="I3914" s="5">
        <f t="shared" si="437"/>
        <v>0</v>
      </c>
      <c r="M3914" s="3">
        <v>8</v>
      </c>
      <c r="N3914" s="11">
        <f t="shared" si="434"/>
        <v>0</v>
      </c>
      <c r="O3914" s="3">
        <v>0</v>
      </c>
      <c r="P3914" s="11">
        <f t="shared" si="430"/>
        <v>0</v>
      </c>
      <c r="Q3914" s="12">
        <f t="shared" si="438"/>
        <v>4</v>
      </c>
      <c r="R3914" s="12">
        <f t="shared" si="435"/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432"/>
        <v>545</v>
      </c>
      <c r="F3915" s="4">
        <f t="shared" si="433"/>
        <v>21</v>
      </c>
      <c r="G3915" s="4">
        <f t="shared" si="436"/>
        <v>18</v>
      </c>
      <c r="H3915" s="4">
        <f t="shared" si="439"/>
        <v>0</v>
      </c>
      <c r="I3915" s="5">
        <f t="shared" si="437"/>
        <v>0</v>
      </c>
      <c r="M3915" s="3">
        <v>15</v>
      </c>
      <c r="N3915" s="11">
        <f t="shared" si="434"/>
        <v>2</v>
      </c>
      <c r="O3915" s="3">
        <v>1</v>
      </c>
      <c r="P3915" s="11">
        <f t="shared" si="430"/>
        <v>0</v>
      </c>
      <c r="Q3915" s="12">
        <f t="shared" si="438"/>
        <v>2</v>
      </c>
      <c r="R3915" s="12">
        <f t="shared" si="435"/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432"/>
        <v>598</v>
      </c>
      <c r="F3916" s="4">
        <f t="shared" si="433"/>
        <v>26</v>
      </c>
      <c r="G3916" s="4">
        <f t="shared" si="436"/>
        <v>14</v>
      </c>
      <c r="H3916" s="4">
        <f t="shared" si="439"/>
        <v>0</v>
      </c>
      <c r="I3916" s="5">
        <f t="shared" si="437"/>
        <v>0</v>
      </c>
      <c r="M3916" s="3">
        <v>10</v>
      </c>
      <c r="N3916" s="11">
        <f t="shared" si="434"/>
        <v>0</v>
      </c>
      <c r="O3916" s="3">
        <v>1</v>
      </c>
      <c r="P3916" s="11">
        <f t="shared" si="430"/>
        <v>0</v>
      </c>
      <c r="Q3916" s="12">
        <f t="shared" si="438"/>
        <v>3</v>
      </c>
      <c r="R3916" s="12">
        <f t="shared" si="435"/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432"/>
        <v>1019</v>
      </c>
      <c r="F3917" s="4">
        <f t="shared" si="433"/>
        <v>38</v>
      </c>
      <c r="G3917" s="4">
        <f t="shared" si="436"/>
        <v>53</v>
      </c>
      <c r="H3917" s="4">
        <f t="shared" si="439"/>
        <v>5</v>
      </c>
      <c r="I3917" s="5">
        <f t="shared" si="437"/>
        <v>0.10416666666666667</v>
      </c>
      <c r="M3917" s="3">
        <v>27</v>
      </c>
      <c r="N3917" s="11">
        <f t="shared" si="434"/>
        <v>1</v>
      </c>
      <c r="O3917" s="3">
        <v>0</v>
      </c>
      <c r="P3917" s="11">
        <f t="shared" si="430"/>
        <v>0</v>
      </c>
      <c r="Q3917" s="12">
        <f t="shared" si="438"/>
        <v>26</v>
      </c>
      <c r="R3917" s="12">
        <f t="shared" si="435"/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432"/>
        <v>321</v>
      </c>
      <c r="F3918" s="4">
        <f t="shared" si="433"/>
        <v>15</v>
      </c>
      <c r="G3918" s="4">
        <f t="shared" si="436"/>
        <v>10</v>
      </c>
      <c r="H3918" s="4">
        <f t="shared" si="439"/>
        <v>0</v>
      </c>
      <c r="I3918" s="5">
        <f t="shared" si="437"/>
        <v>0</v>
      </c>
      <c r="M3918" s="3">
        <v>7</v>
      </c>
      <c r="N3918" s="11">
        <f t="shared" si="434"/>
        <v>1</v>
      </c>
      <c r="O3918" s="3">
        <v>0</v>
      </c>
      <c r="P3918" s="11">
        <f t="shared" si="430"/>
        <v>0</v>
      </c>
      <c r="Q3918" s="12">
        <f t="shared" si="438"/>
        <v>3</v>
      </c>
      <c r="R3918" s="12">
        <f t="shared" si="435"/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432"/>
        <v>307</v>
      </c>
      <c r="F3919" s="4">
        <f t="shared" si="433"/>
        <v>11</v>
      </c>
      <c r="G3919" s="4">
        <f t="shared" si="436"/>
        <v>5</v>
      </c>
      <c r="H3919" s="4">
        <f t="shared" si="439"/>
        <v>0</v>
      </c>
      <c r="I3919" s="5">
        <f t="shared" si="437"/>
        <v>0</v>
      </c>
      <c r="M3919" s="3">
        <v>5</v>
      </c>
      <c r="N3919" s="11">
        <f t="shared" si="434"/>
        <v>0</v>
      </c>
      <c r="O3919" s="3">
        <v>0</v>
      </c>
      <c r="P3919" s="11">
        <f t="shared" si="430"/>
        <v>0</v>
      </c>
      <c r="Q3919" s="12">
        <f t="shared" si="438"/>
        <v>0</v>
      </c>
      <c r="R3919" s="12">
        <f t="shared" si="435"/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432"/>
        <v>255</v>
      </c>
      <c r="F3920" s="4">
        <f t="shared" si="433"/>
        <v>6</v>
      </c>
      <c r="G3920" s="4">
        <f t="shared" si="436"/>
        <v>5</v>
      </c>
      <c r="H3920" s="4">
        <f t="shared" si="439"/>
        <v>0</v>
      </c>
      <c r="I3920" s="5">
        <f t="shared" si="437"/>
        <v>0</v>
      </c>
      <c r="M3920" s="3">
        <v>5</v>
      </c>
      <c r="N3920" s="11">
        <f t="shared" si="434"/>
        <v>0</v>
      </c>
      <c r="O3920" s="3">
        <v>0</v>
      </c>
      <c r="P3920" s="11">
        <f t="shared" si="430"/>
        <v>0</v>
      </c>
      <c r="Q3920" s="12">
        <f t="shared" si="438"/>
        <v>0</v>
      </c>
      <c r="R3920" s="12">
        <f t="shared" si="435"/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432"/>
        <v>505</v>
      </c>
      <c r="F3921" s="4">
        <f t="shared" si="433"/>
        <v>39</v>
      </c>
      <c r="G3921" s="4">
        <f t="shared" si="436"/>
        <v>16</v>
      </c>
      <c r="H3921" s="4">
        <f t="shared" si="439"/>
        <v>0</v>
      </c>
      <c r="I3921" s="5">
        <f t="shared" si="437"/>
        <v>0</v>
      </c>
      <c r="M3921" s="3">
        <v>14</v>
      </c>
      <c r="N3921" s="11">
        <f t="shared" si="434"/>
        <v>0</v>
      </c>
      <c r="O3921" s="3">
        <v>0</v>
      </c>
      <c r="P3921" s="11">
        <f t="shared" si="430"/>
        <v>0</v>
      </c>
      <c r="Q3921" s="12">
        <f t="shared" si="438"/>
        <v>2</v>
      </c>
      <c r="R3921" s="12">
        <f t="shared" si="435"/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432"/>
        <v>1219</v>
      </c>
      <c r="F3922" s="4">
        <f t="shared" si="433"/>
        <v>51</v>
      </c>
      <c r="G3922" s="4">
        <f t="shared" si="436"/>
        <v>41</v>
      </c>
      <c r="H3922" s="4">
        <f t="shared" si="439"/>
        <v>3</v>
      </c>
      <c r="I3922" s="5">
        <f t="shared" si="437"/>
        <v>7.8947368421052627E-2</v>
      </c>
      <c r="M3922" s="3">
        <v>16</v>
      </c>
      <c r="N3922" s="11">
        <f t="shared" si="434"/>
        <v>0</v>
      </c>
      <c r="O3922" s="3">
        <v>0</v>
      </c>
      <c r="P3922" s="11">
        <f t="shared" si="430"/>
        <v>0</v>
      </c>
      <c r="Q3922" s="12">
        <f t="shared" si="438"/>
        <v>25</v>
      </c>
      <c r="R3922" s="12">
        <f t="shared" si="435"/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432"/>
        <v>335</v>
      </c>
      <c r="F3923" s="4">
        <f t="shared" si="433"/>
        <v>11</v>
      </c>
      <c r="G3923" s="4">
        <f t="shared" si="436"/>
        <v>7</v>
      </c>
      <c r="H3923" s="4">
        <f t="shared" si="439"/>
        <v>0</v>
      </c>
      <c r="I3923" s="5">
        <f t="shared" si="437"/>
        <v>0</v>
      </c>
      <c r="M3923" s="3">
        <v>1</v>
      </c>
      <c r="N3923" s="11">
        <f t="shared" si="434"/>
        <v>0</v>
      </c>
      <c r="O3923" s="3">
        <v>0</v>
      </c>
      <c r="P3923" s="11">
        <f t="shared" si="430"/>
        <v>0</v>
      </c>
      <c r="Q3923" s="12">
        <f t="shared" si="438"/>
        <v>6</v>
      </c>
      <c r="R3923" s="12">
        <f t="shared" si="435"/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432"/>
        <v>1899</v>
      </c>
      <c r="F3924" s="4">
        <f t="shared" si="433"/>
        <v>90</v>
      </c>
      <c r="G3924" s="4">
        <f t="shared" si="436"/>
        <v>80</v>
      </c>
      <c r="H3924" s="4">
        <f t="shared" si="439"/>
        <v>6</v>
      </c>
      <c r="I3924" s="5">
        <f t="shared" si="437"/>
        <v>8.1081081081081086E-2</v>
      </c>
      <c r="M3924" s="3">
        <v>49</v>
      </c>
      <c r="N3924" s="11">
        <f t="shared" si="434"/>
        <v>0</v>
      </c>
      <c r="O3924" s="3">
        <v>1</v>
      </c>
      <c r="P3924" s="11">
        <f t="shared" si="430"/>
        <v>0</v>
      </c>
      <c r="Q3924" s="12">
        <f t="shared" si="438"/>
        <v>30</v>
      </c>
      <c r="R3924" s="12">
        <f t="shared" si="435"/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432"/>
        <v>19233</v>
      </c>
      <c r="F3925" s="4">
        <f t="shared" si="433"/>
        <v>516</v>
      </c>
      <c r="G3925" s="4">
        <f t="shared" si="436"/>
        <v>2904</v>
      </c>
      <c r="H3925" s="4">
        <f t="shared" si="439"/>
        <v>131</v>
      </c>
      <c r="I3925" s="5">
        <f t="shared" si="437"/>
        <v>4.724125495852867E-2</v>
      </c>
      <c r="M3925" s="3">
        <v>1412</v>
      </c>
      <c r="N3925" s="11">
        <f t="shared" si="434"/>
        <v>11</v>
      </c>
      <c r="O3925" s="3">
        <v>28</v>
      </c>
      <c r="P3925" s="11">
        <f t="shared" si="430"/>
        <v>0</v>
      </c>
      <c r="Q3925" s="12">
        <f t="shared" si="438"/>
        <v>1464</v>
      </c>
      <c r="R3925" s="12">
        <f t="shared" si="435"/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432"/>
        <v>186</v>
      </c>
      <c r="F3926" s="4">
        <f t="shared" si="433"/>
        <v>11</v>
      </c>
      <c r="G3926" s="4">
        <f t="shared" si="436"/>
        <v>4</v>
      </c>
      <c r="H3926" s="4">
        <f t="shared" si="439"/>
        <v>0</v>
      </c>
      <c r="I3926" s="5">
        <f t="shared" si="437"/>
        <v>0</v>
      </c>
      <c r="M3926" s="3">
        <v>4</v>
      </c>
      <c r="N3926" s="11">
        <f t="shared" si="434"/>
        <v>0</v>
      </c>
      <c r="O3926" s="3">
        <v>0</v>
      </c>
      <c r="P3926" s="11">
        <f t="shared" si="430"/>
        <v>0</v>
      </c>
      <c r="Q3926" s="12">
        <f t="shared" si="438"/>
        <v>0</v>
      </c>
      <c r="R3926" s="12">
        <f t="shared" si="435"/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432"/>
        <v>686</v>
      </c>
      <c r="F3927" s="4">
        <f t="shared" si="433"/>
        <v>27</v>
      </c>
      <c r="G3927" s="4">
        <f t="shared" si="436"/>
        <v>21</v>
      </c>
      <c r="H3927" s="4">
        <f t="shared" si="439"/>
        <v>3</v>
      </c>
      <c r="I3927" s="5">
        <f t="shared" si="437"/>
        <v>0.16666666666666666</v>
      </c>
      <c r="M3927" s="3">
        <v>11</v>
      </c>
      <c r="N3927" s="11">
        <f t="shared" si="434"/>
        <v>11</v>
      </c>
      <c r="O3927" s="3">
        <v>0</v>
      </c>
      <c r="P3927" s="11">
        <f t="shared" si="430"/>
        <v>0</v>
      </c>
      <c r="Q3927" s="12">
        <f t="shared" si="438"/>
        <v>10</v>
      </c>
      <c r="R3927" s="12">
        <f t="shared" si="435"/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432"/>
        <v>1256</v>
      </c>
      <c r="F3928" s="4">
        <f t="shared" si="433"/>
        <v>69</v>
      </c>
      <c r="G3928" s="4">
        <f t="shared" si="436"/>
        <v>80</v>
      </c>
      <c r="H3928" s="4">
        <f t="shared" si="439"/>
        <v>3</v>
      </c>
      <c r="I3928" s="5">
        <f t="shared" si="437"/>
        <v>3.896103896103896E-2</v>
      </c>
      <c r="M3928" s="3">
        <v>44</v>
      </c>
      <c r="N3928" s="11">
        <f t="shared" si="434"/>
        <v>5</v>
      </c>
      <c r="O3928" s="3">
        <v>0</v>
      </c>
      <c r="P3928" s="11">
        <f t="shared" si="430"/>
        <v>0</v>
      </c>
      <c r="Q3928" s="12">
        <f t="shared" si="438"/>
        <v>36</v>
      </c>
      <c r="R3928" s="12">
        <f t="shared" si="435"/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432"/>
        <v>776</v>
      </c>
      <c r="F3929" s="4">
        <f t="shared" si="433"/>
        <v>47</v>
      </c>
      <c r="G3929" s="4">
        <f t="shared" si="436"/>
        <v>36</v>
      </c>
      <c r="H3929" s="4">
        <f t="shared" si="439"/>
        <v>0</v>
      </c>
      <c r="I3929" s="5">
        <f t="shared" si="437"/>
        <v>0</v>
      </c>
      <c r="M3929" s="3">
        <v>26</v>
      </c>
      <c r="N3929" s="11">
        <f t="shared" si="434"/>
        <v>2</v>
      </c>
      <c r="O3929" s="3">
        <v>0</v>
      </c>
      <c r="P3929" s="11">
        <f t="shared" si="430"/>
        <v>0</v>
      </c>
      <c r="Q3929" s="12">
        <f t="shared" si="438"/>
        <v>10</v>
      </c>
      <c r="R3929" s="12">
        <f t="shared" si="435"/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432"/>
        <v>1249</v>
      </c>
      <c r="F3930" s="4">
        <f t="shared" si="433"/>
        <v>85</v>
      </c>
      <c r="G3930" s="4">
        <f t="shared" si="436"/>
        <v>63</v>
      </c>
      <c r="H3930" s="4">
        <f t="shared" si="439"/>
        <v>4</v>
      </c>
      <c r="I3930" s="5">
        <f t="shared" si="437"/>
        <v>6.7796610169491525E-2</v>
      </c>
      <c r="M3930" s="3">
        <v>47</v>
      </c>
      <c r="N3930" s="11">
        <f t="shared" si="434"/>
        <v>2</v>
      </c>
      <c r="O3930" s="3">
        <v>1</v>
      </c>
      <c r="P3930" s="11">
        <f t="shared" si="430"/>
        <v>0</v>
      </c>
      <c r="Q3930" s="12">
        <f t="shared" si="438"/>
        <v>15</v>
      </c>
      <c r="R3930" s="12">
        <f t="shared" si="435"/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432"/>
        <v>253</v>
      </c>
      <c r="F3931" s="4">
        <f t="shared" si="433"/>
        <v>9</v>
      </c>
      <c r="G3931" s="4">
        <f t="shared" si="436"/>
        <v>4</v>
      </c>
      <c r="H3931" s="4">
        <f t="shared" si="439"/>
        <v>0</v>
      </c>
      <c r="I3931" s="5">
        <f t="shared" si="437"/>
        <v>0</v>
      </c>
      <c r="M3931" s="3">
        <v>2</v>
      </c>
      <c r="N3931" s="11">
        <f t="shared" si="434"/>
        <v>0</v>
      </c>
      <c r="O3931" s="3">
        <v>0</v>
      </c>
      <c r="P3931" s="11">
        <f t="shared" si="430"/>
        <v>0</v>
      </c>
      <c r="Q3931" s="12">
        <f t="shared" si="438"/>
        <v>2</v>
      </c>
      <c r="R3931" s="12">
        <f t="shared" si="435"/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432"/>
        <v>1307</v>
      </c>
      <c r="F3932" s="4">
        <f t="shared" si="433"/>
        <v>44</v>
      </c>
      <c r="G3932" s="4">
        <f t="shared" si="436"/>
        <v>36</v>
      </c>
      <c r="H3932" s="4">
        <f t="shared" si="439"/>
        <v>0</v>
      </c>
      <c r="I3932" s="5">
        <f t="shared" si="437"/>
        <v>0</v>
      </c>
      <c r="M3932" s="3">
        <v>30</v>
      </c>
      <c r="N3932" s="11">
        <f t="shared" si="434"/>
        <v>2</v>
      </c>
      <c r="O3932" s="3">
        <v>1</v>
      </c>
      <c r="P3932" s="11">
        <f t="shared" ref="P3932:P3995" si="440">O3932-SUMIFS(O:O,B:B,B3932,A:A,A3932-1)</f>
        <v>0</v>
      </c>
      <c r="Q3932" s="12">
        <f t="shared" si="438"/>
        <v>5</v>
      </c>
      <c r="R3932" s="12">
        <f t="shared" si="435"/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432"/>
        <v>1396</v>
      </c>
      <c r="F3933" s="4">
        <f t="shared" si="433"/>
        <v>60</v>
      </c>
      <c r="G3933" s="4">
        <f t="shared" si="436"/>
        <v>50</v>
      </c>
      <c r="H3933" s="4">
        <f t="shared" si="439"/>
        <v>2</v>
      </c>
      <c r="I3933" s="5">
        <f t="shared" si="437"/>
        <v>4.1666666666666664E-2</v>
      </c>
      <c r="M3933" s="3">
        <v>29</v>
      </c>
      <c r="N3933" s="11">
        <f t="shared" si="434"/>
        <v>1</v>
      </c>
      <c r="O3933" s="3">
        <v>1</v>
      </c>
      <c r="P3933" s="11">
        <f t="shared" si="440"/>
        <v>0</v>
      </c>
      <c r="Q3933" s="12">
        <f t="shared" si="438"/>
        <v>20</v>
      </c>
      <c r="R3933" s="12">
        <f t="shared" si="435"/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432"/>
        <v>489</v>
      </c>
      <c r="F3934" s="4">
        <f t="shared" si="433"/>
        <v>31</v>
      </c>
      <c r="G3934" s="4">
        <f t="shared" si="436"/>
        <v>8</v>
      </c>
      <c r="H3934" s="4">
        <f t="shared" si="439"/>
        <v>0</v>
      </c>
      <c r="I3934" s="5">
        <f t="shared" si="437"/>
        <v>0</v>
      </c>
      <c r="M3934" s="3">
        <v>4</v>
      </c>
      <c r="N3934" s="11">
        <f t="shared" si="434"/>
        <v>0</v>
      </c>
      <c r="O3934" s="3">
        <v>0</v>
      </c>
      <c r="P3934" s="11">
        <f t="shared" si="440"/>
        <v>0</v>
      </c>
      <c r="Q3934" s="12">
        <f t="shared" si="438"/>
        <v>4</v>
      </c>
      <c r="R3934" s="12">
        <f t="shared" si="435"/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432"/>
        <v>307</v>
      </c>
      <c r="F3935" s="4">
        <f t="shared" si="433"/>
        <v>5</v>
      </c>
      <c r="G3935" s="4">
        <f t="shared" si="436"/>
        <v>6</v>
      </c>
      <c r="H3935" s="4">
        <f t="shared" si="439"/>
        <v>0</v>
      </c>
      <c r="I3935" s="5">
        <f t="shared" si="437"/>
        <v>0</v>
      </c>
      <c r="M3935" s="3">
        <v>4</v>
      </c>
      <c r="N3935" s="11">
        <f t="shared" si="434"/>
        <v>0</v>
      </c>
      <c r="O3935" s="3">
        <v>0</v>
      </c>
      <c r="P3935" s="11">
        <f t="shared" si="440"/>
        <v>0</v>
      </c>
      <c r="Q3935" s="12">
        <f t="shared" si="438"/>
        <v>2</v>
      </c>
      <c r="R3935" s="12">
        <f t="shared" si="435"/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432"/>
        <v>928</v>
      </c>
      <c r="F3936" s="4">
        <f t="shared" si="433"/>
        <v>41</v>
      </c>
      <c r="G3936" s="4">
        <f t="shared" si="436"/>
        <v>43</v>
      </c>
      <c r="H3936" s="4">
        <f t="shared" si="439"/>
        <v>0</v>
      </c>
      <c r="I3936" s="5">
        <f t="shared" si="437"/>
        <v>0</v>
      </c>
      <c r="M3936" s="3">
        <v>35</v>
      </c>
      <c r="N3936" s="11">
        <f t="shared" si="434"/>
        <v>0</v>
      </c>
      <c r="O3936" s="3">
        <v>2</v>
      </c>
      <c r="P3936" s="11">
        <f t="shared" si="440"/>
        <v>0</v>
      </c>
      <c r="Q3936" s="12">
        <f t="shared" si="438"/>
        <v>6</v>
      </c>
      <c r="R3936" s="12">
        <f t="shared" si="435"/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432"/>
        <v>355</v>
      </c>
      <c r="F3937" s="4">
        <f t="shared" si="433"/>
        <v>7</v>
      </c>
      <c r="G3937" s="4">
        <f t="shared" si="436"/>
        <v>28</v>
      </c>
      <c r="H3937" s="4">
        <f t="shared" si="439"/>
        <v>0</v>
      </c>
      <c r="I3937" s="5">
        <f t="shared" si="437"/>
        <v>0</v>
      </c>
      <c r="M3937" s="3">
        <v>22</v>
      </c>
      <c r="N3937" s="11">
        <f t="shared" si="434"/>
        <v>0</v>
      </c>
      <c r="O3937" s="3">
        <v>1</v>
      </c>
      <c r="P3937" s="11">
        <f t="shared" si="440"/>
        <v>0</v>
      </c>
      <c r="Q3937" s="12">
        <f t="shared" si="438"/>
        <v>5</v>
      </c>
      <c r="R3937" s="12">
        <f t="shared" si="435"/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432"/>
        <v>1020</v>
      </c>
      <c r="F3938" s="4">
        <f t="shared" si="433"/>
        <v>35</v>
      </c>
      <c r="G3938" s="4">
        <f t="shared" si="436"/>
        <v>19</v>
      </c>
      <c r="H3938" s="4">
        <f t="shared" si="439"/>
        <v>1</v>
      </c>
      <c r="I3938" s="5">
        <f t="shared" si="437"/>
        <v>5.5555555555555552E-2</v>
      </c>
      <c r="M3938" s="3">
        <v>12</v>
      </c>
      <c r="N3938" s="11">
        <f t="shared" si="434"/>
        <v>0</v>
      </c>
      <c r="O3938" s="3">
        <v>2</v>
      </c>
      <c r="P3938" s="11">
        <f t="shared" si="440"/>
        <v>0</v>
      </c>
      <c r="Q3938" s="12">
        <f t="shared" si="438"/>
        <v>5</v>
      </c>
      <c r="R3938" s="12">
        <f t="shared" si="435"/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432"/>
        <v>3459</v>
      </c>
      <c r="F3939" s="4">
        <f t="shared" si="433"/>
        <v>114</v>
      </c>
      <c r="G3939" s="4">
        <f t="shared" si="436"/>
        <v>172</v>
      </c>
      <c r="H3939" s="4">
        <f t="shared" si="439"/>
        <v>4</v>
      </c>
      <c r="I3939" s="5">
        <f t="shared" si="437"/>
        <v>2.3809523809523808E-2</v>
      </c>
      <c r="M3939" s="3">
        <v>89</v>
      </c>
      <c r="N3939" s="11">
        <f t="shared" si="434"/>
        <v>1</v>
      </c>
      <c r="O3939" s="3">
        <v>13</v>
      </c>
      <c r="P3939" s="11">
        <f t="shared" si="440"/>
        <v>0</v>
      </c>
      <c r="Q3939" s="12">
        <f t="shared" si="438"/>
        <v>70</v>
      </c>
      <c r="R3939" s="12">
        <f t="shared" si="435"/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432"/>
        <v>75</v>
      </c>
      <c r="F3940" s="4">
        <f t="shared" si="433"/>
        <v>0</v>
      </c>
      <c r="G3940" s="4">
        <f t="shared" si="436"/>
        <v>0</v>
      </c>
      <c r="H3940" s="4">
        <f t="shared" si="439"/>
        <v>0</v>
      </c>
      <c r="I3940" s="5">
        <f t="shared" si="437"/>
        <v>0</v>
      </c>
      <c r="M3940" s="3">
        <v>0</v>
      </c>
      <c r="N3940" s="11">
        <f t="shared" si="434"/>
        <v>0</v>
      </c>
      <c r="O3940" s="3">
        <v>0</v>
      </c>
      <c r="P3940" s="11">
        <f t="shared" si="440"/>
        <v>0</v>
      </c>
      <c r="Q3940" s="12">
        <f t="shared" si="438"/>
        <v>0</v>
      </c>
      <c r="R3940" s="12">
        <f t="shared" si="435"/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441">SUM(C3941:D3941)</f>
        <v>546</v>
      </c>
      <c r="F3941" s="4">
        <f t="shared" si="433"/>
        <v>152</v>
      </c>
      <c r="G3941" s="4">
        <f t="shared" si="436"/>
        <v>19</v>
      </c>
      <c r="H3941" s="4">
        <f t="shared" si="439"/>
        <v>2</v>
      </c>
      <c r="I3941" s="5">
        <f t="shared" si="437"/>
        <v>0.11764705882352941</v>
      </c>
      <c r="M3941" s="3">
        <v>12</v>
      </c>
      <c r="N3941" s="11">
        <f t="shared" si="434"/>
        <v>3</v>
      </c>
      <c r="O3941" s="3">
        <v>0</v>
      </c>
      <c r="P3941" s="11">
        <f t="shared" si="440"/>
        <v>0</v>
      </c>
      <c r="Q3941" s="12">
        <f t="shared" si="438"/>
        <v>7</v>
      </c>
      <c r="R3941" s="12">
        <f t="shared" si="435"/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441"/>
        <v>868</v>
      </c>
      <c r="F3942" s="4">
        <f t="shared" ref="F3942:F4005" si="442">E3942-SUMIFS(E:E,A:A,A3942-1,B:B,B3942)</f>
        <v>14</v>
      </c>
      <c r="G3942" s="4">
        <f t="shared" si="436"/>
        <v>7</v>
      </c>
      <c r="H3942" s="4">
        <f t="shared" si="439"/>
        <v>2</v>
      </c>
      <c r="I3942" s="5">
        <f t="shared" si="437"/>
        <v>0.4</v>
      </c>
      <c r="M3942" s="3">
        <v>3</v>
      </c>
      <c r="N3942" s="11">
        <f t="shared" ref="N3942:N4005" si="443">M3942-SUMIFS(M:M,B:B,B3942,A:A,A3942-1)</f>
        <v>0</v>
      </c>
      <c r="O3942" s="3">
        <v>0</v>
      </c>
      <c r="P3942" s="11">
        <f t="shared" si="440"/>
        <v>0</v>
      </c>
      <c r="Q3942" s="12">
        <f t="shared" si="438"/>
        <v>4</v>
      </c>
      <c r="R3942" s="12">
        <f t="shared" ref="R3942:R4005" si="444"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441"/>
        <v>928</v>
      </c>
      <c r="F3943" s="4">
        <f t="shared" si="442"/>
        <v>45</v>
      </c>
      <c r="G3943" s="4">
        <f t="shared" si="436"/>
        <v>30</v>
      </c>
      <c r="H3943" s="4">
        <f t="shared" si="439"/>
        <v>0</v>
      </c>
      <c r="I3943" s="5">
        <f t="shared" si="437"/>
        <v>0</v>
      </c>
      <c r="M3943" s="3">
        <v>27</v>
      </c>
      <c r="N3943" s="11">
        <f t="shared" si="443"/>
        <v>0</v>
      </c>
      <c r="O3943" s="3">
        <v>2</v>
      </c>
      <c r="P3943" s="11">
        <f t="shared" si="440"/>
        <v>0</v>
      </c>
      <c r="Q3943" s="12">
        <f t="shared" si="438"/>
        <v>1</v>
      </c>
      <c r="R3943" s="12">
        <f t="shared" si="444"/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441"/>
        <v>415</v>
      </c>
      <c r="F3944" s="4">
        <f t="shared" si="442"/>
        <v>25</v>
      </c>
      <c r="G3944" s="4">
        <f t="shared" si="436"/>
        <v>25</v>
      </c>
      <c r="H3944" s="4">
        <f t="shared" si="439"/>
        <v>2</v>
      </c>
      <c r="I3944" s="5">
        <f t="shared" si="437"/>
        <v>8.6956521739130432E-2</v>
      </c>
      <c r="M3944" s="3">
        <v>14</v>
      </c>
      <c r="N3944" s="11">
        <f t="shared" si="443"/>
        <v>2</v>
      </c>
      <c r="O3944" s="3">
        <v>1</v>
      </c>
      <c r="P3944" s="11">
        <f t="shared" si="440"/>
        <v>0</v>
      </c>
      <c r="Q3944" s="12">
        <f t="shared" si="438"/>
        <v>10</v>
      </c>
      <c r="R3944" s="12">
        <f t="shared" si="444"/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441"/>
        <v>635</v>
      </c>
      <c r="F3945" s="4">
        <f t="shared" si="442"/>
        <v>28</v>
      </c>
      <c r="G3945" s="4">
        <f t="shared" si="436"/>
        <v>9</v>
      </c>
      <c r="H3945" s="4">
        <f t="shared" si="439"/>
        <v>0</v>
      </c>
      <c r="I3945" s="5">
        <f t="shared" si="437"/>
        <v>0</v>
      </c>
      <c r="M3945" s="3">
        <v>5</v>
      </c>
      <c r="N3945" s="11">
        <f t="shared" si="443"/>
        <v>1</v>
      </c>
      <c r="O3945" s="3">
        <v>0</v>
      </c>
      <c r="P3945" s="11">
        <f t="shared" si="440"/>
        <v>0</v>
      </c>
      <c r="Q3945" s="12">
        <f t="shared" si="438"/>
        <v>4</v>
      </c>
      <c r="R3945" s="12">
        <f t="shared" si="444"/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441"/>
        <v>734</v>
      </c>
      <c r="F3946" s="4">
        <f t="shared" si="442"/>
        <v>46</v>
      </c>
      <c r="G3946" s="4">
        <f t="shared" si="436"/>
        <v>13</v>
      </c>
      <c r="H3946" s="4">
        <f t="shared" si="439"/>
        <v>0</v>
      </c>
      <c r="I3946" s="5">
        <f t="shared" si="437"/>
        <v>0</v>
      </c>
      <c r="M3946" s="3">
        <v>10</v>
      </c>
      <c r="N3946" s="11">
        <f t="shared" si="443"/>
        <v>0</v>
      </c>
      <c r="O3946" s="3">
        <v>0</v>
      </c>
      <c r="P3946" s="11">
        <f t="shared" si="440"/>
        <v>0</v>
      </c>
      <c r="Q3946" s="12">
        <f t="shared" si="438"/>
        <v>3</v>
      </c>
      <c r="R3946" s="12">
        <f t="shared" si="444"/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441"/>
        <v>610</v>
      </c>
      <c r="F3947" s="4">
        <f t="shared" si="442"/>
        <v>30</v>
      </c>
      <c r="G3947" s="4">
        <f t="shared" si="436"/>
        <v>45</v>
      </c>
      <c r="H3947" s="4">
        <f t="shared" si="439"/>
        <v>1</v>
      </c>
      <c r="I3947" s="5">
        <f t="shared" si="437"/>
        <v>2.2727272727272728E-2</v>
      </c>
      <c r="M3947" s="3">
        <v>2</v>
      </c>
      <c r="N3947" s="11">
        <f t="shared" si="443"/>
        <v>0</v>
      </c>
      <c r="O3947" s="3">
        <v>0</v>
      </c>
      <c r="P3947" s="11">
        <f t="shared" si="440"/>
        <v>0</v>
      </c>
      <c r="Q3947" s="12">
        <f t="shared" si="438"/>
        <v>43</v>
      </c>
      <c r="R3947" s="12">
        <f t="shared" si="444"/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441"/>
        <v>193</v>
      </c>
      <c r="F3948" s="4">
        <f t="shared" si="442"/>
        <v>6</v>
      </c>
      <c r="G3948" s="4">
        <f t="shared" si="436"/>
        <v>5</v>
      </c>
      <c r="H3948" s="4">
        <f t="shared" si="439"/>
        <v>0</v>
      </c>
      <c r="I3948" s="5">
        <f t="shared" si="437"/>
        <v>0</v>
      </c>
      <c r="M3948" s="3">
        <v>4</v>
      </c>
      <c r="N3948" s="11">
        <f t="shared" si="443"/>
        <v>0</v>
      </c>
      <c r="O3948" s="3">
        <v>0</v>
      </c>
      <c r="P3948" s="11">
        <f t="shared" si="440"/>
        <v>0</v>
      </c>
      <c r="Q3948" s="12">
        <f t="shared" si="438"/>
        <v>1</v>
      </c>
      <c r="R3948" s="12">
        <f t="shared" si="444"/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441"/>
        <v>339</v>
      </c>
      <c r="F3949" s="4">
        <f t="shared" si="442"/>
        <v>11</v>
      </c>
      <c r="G3949" s="4">
        <f t="shared" si="436"/>
        <v>11</v>
      </c>
      <c r="H3949" s="4">
        <f t="shared" si="439"/>
        <v>0</v>
      </c>
      <c r="I3949" s="5">
        <f t="shared" si="437"/>
        <v>0</v>
      </c>
      <c r="M3949" s="3">
        <v>6</v>
      </c>
      <c r="N3949" s="11">
        <f t="shared" si="443"/>
        <v>0</v>
      </c>
      <c r="O3949" s="3">
        <v>1</v>
      </c>
      <c r="P3949" s="11">
        <f t="shared" si="440"/>
        <v>0</v>
      </c>
      <c r="Q3949" s="12">
        <f t="shared" si="438"/>
        <v>4</v>
      </c>
      <c r="R3949" s="12">
        <f t="shared" si="444"/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441"/>
        <v>395</v>
      </c>
      <c r="F3950" s="4">
        <f t="shared" si="442"/>
        <v>21</v>
      </c>
      <c r="G3950" s="4">
        <f t="shared" si="436"/>
        <v>7</v>
      </c>
      <c r="H3950" s="4">
        <f t="shared" si="439"/>
        <v>0</v>
      </c>
      <c r="I3950" s="5">
        <f t="shared" si="437"/>
        <v>0</v>
      </c>
      <c r="M3950" s="3">
        <v>6</v>
      </c>
      <c r="N3950" s="11">
        <f t="shared" si="443"/>
        <v>0</v>
      </c>
      <c r="O3950" s="3">
        <v>0</v>
      </c>
      <c r="P3950" s="11">
        <f t="shared" si="440"/>
        <v>0</v>
      </c>
      <c r="Q3950" s="12">
        <f t="shared" si="438"/>
        <v>1</v>
      </c>
      <c r="R3950" s="12">
        <f t="shared" si="444"/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441"/>
        <v>917</v>
      </c>
      <c r="F3951" s="4">
        <f t="shared" si="442"/>
        <v>36</v>
      </c>
      <c r="G3951" s="4">
        <f t="shared" si="436"/>
        <v>24</v>
      </c>
      <c r="H3951" s="4">
        <f t="shared" si="439"/>
        <v>2</v>
      </c>
      <c r="I3951" s="5">
        <f t="shared" si="437"/>
        <v>9.0909090909090912E-2</v>
      </c>
      <c r="M3951" s="3">
        <v>16</v>
      </c>
      <c r="N3951" s="11">
        <f t="shared" si="443"/>
        <v>1</v>
      </c>
      <c r="O3951" s="3">
        <v>0</v>
      </c>
      <c r="P3951" s="11">
        <f t="shared" si="440"/>
        <v>0</v>
      </c>
      <c r="Q3951" s="12">
        <f t="shared" si="438"/>
        <v>8</v>
      </c>
      <c r="R3951" s="12">
        <f t="shared" si="444"/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441"/>
        <v>93</v>
      </c>
      <c r="F3952" s="4">
        <f t="shared" si="442"/>
        <v>9</v>
      </c>
      <c r="G3952" s="4">
        <f t="shared" si="436"/>
        <v>3</v>
      </c>
      <c r="H3952" s="4">
        <f t="shared" si="439"/>
        <v>0</v>
      </c>
      <c r="I3952" s="5">
        <f t="shared" si="437"/>
        <v>0</v>
      </c>
      <c r="M3952" s="3">
        <v>3</v>
      </c>
      <c r="N3952" s="11">
        <f t="shared" si="443"/>
        <v>0</v>
      </c>
      <c r="O3952" s="3">
        <v>0</v>
      </c>
      <c r="P3952" s="11">
        <f t="shared" si="440"/>
        <v>0</v>
      </c>
      <c r="Q3952" s="12">
        <f t="shared" si="438"/>
        <v>0</v>
      </c>
      <c r="R3952" s="12">
        <f t="shared" si="444"/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441"/>
        <v>7897</v>
      </c>
      <c r="F3953" s="4">
        <f t="shared" si="442"/>
        <v>320</v>
      </c>
      <c r="G3953" s="4">
        <f t="shared" si="436"/>
        <v>243</v>
      </c>
      <c r="H3953" s="4">
        <f t="shared" si="439"/>
        <v>7</v>
      </c>
      <c r="I3953" s="5">
        <f t="shared" si="437"/>
        <v>2.9661016949152543E-2</v>
      </c>
      <c r="M3953" s="3">
        <v>204</v>
      </c>
      <c r="N3953" s="11">
        <f t="shared" si="443"/>
        <v>3</v>
      </c>
      <c r="O3953" s="3">
        <v>5</v>
      </c>
      <c r="P3953" s="11">
        <f t="shared" si="440"/>
        <v>0</v>
      </c>
      <c r="Q3953" s="12">
        <f t="shared" si="438"/>
        <v>34</v>
      </c>
      <c r="R3953" s="12">
        <f t="shared" si="444"/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441"/>
        <v>1123</v>
      </c>
      <c r="F3954" s="4">
        <f t="shared" si="442"/>
        <v>8</v>
      </c>
      <c r="G3954" s="4">
        <f t="shared" si="436"/>
        <v>57</v>
      </c>
      <c r="H3954" s="4">
        <f t="shared" si="439"/>
        <v>2</v>
      </c>
      <c r="I3954" s="5">
        <f t="shared" si="437"/>
        <v>3.6363636363636362E-2</v>
      </c>
      <c r="M3954" s="3">
        <v>41</v>
      </c>
      <c r="N3954" s="11">
        <f t="shared" si="443"/>
        <v>1</v>
      </c>
      <c r="O3954" s="3">
        <v>0</v>
      </c>
      <c r="P3954" s="11">
        <f t="shared" si="440"/>
        <v>0</v>
      </c>
      <c r="Q3954" s="12">
        <f t="shared" si="438"/>
        <v>16</v>
      </c>
      <c r="R3954" s="12">
        <f t="shared" si="444"/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441"/>
        <v>412</v>
      </c>
      <c r="F3955" s="4">
        <f t="shared" si="442"/>
        <v>30</v>
      </c>
      <c r="G3955" s="4">
        <f t="shared" si="436"/>
        <v>24</v>
      </c>
      <c r="H3955" s="4">
        <f t="shared" si="439"/>
        <v>3</v>
      </c>
      <c r="I3955" s="5">
        <f t="shared" si="437"/>
        <v>0.14285714285714285</v>
      </c>
      <c r="M3955" s="3">
        <v>16</v>
      </c>
      <c r="N3955" s="11">
        <f t="shared" si="443"/>
        <v>5</v>
      </c>
      <c r="O3955" s="3">
        <v>0</v>
      </c>
      <c r="P3955" s="11">
        <f t="shared" si="440"/>
        <v>0</v>
      </c>
      <c r="Q3955" s="12">
        <f t="shared" si="438"/>
        <v>8</v>
      </c>
      <c r="R3955" s="12">
        <f t="shared" si="444"/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441"/>
        <v>929</v>
      </c>
      <c r="F3956" s="4">
        <f t="shared" si="442"/>
        <v>44</v>
      </c>
      <c r="G3956" s="4">
        <f t="shared" si="436"/>
        <v>17</v>
      </c>
      <c r="H3956" s="4">
        <f t="shared" si="439"/>
        <v>0</v>
      </c>
      <c r="I3956" s="5">
        <f t="shared" si="437"/>
        <v>0</v>
      </c>
      <c r="M3956" s="3">
        <v>16</v>
      </c>
      <c r="N3956" s="11">
        <f t="shared" si="443"/>
        <v>0</v>
      </c>
      <c r="O3956" s="3">
        <v>0</v>
      </c>
      <c r="P3956" s="11">
        <f t="shared" si="440"/>
        <v>0</v>
      </c>
      <c r="Q3956" s="12">
        <f t="shared" si="438"/>
        <v>1</v>
      </c>
      <c r="R3956" s="12">
        <f t="shared" si="444"/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441"/>
        <v>141</v>
      </c>
      <c r="F3957" s="4">
        <f t="shared" si="442"/>
        <v>14</v>
      </c>
      <c r="G3957" s="4">
        <f t="shared" si="436"/>
        <v>2</v>
      </c>
      <c r="H3957" s="4">
        <f t="shared" si="439"/>
        <v>0</v>
      </c>
      <c r="I3957" s="5">
        <f t="shared" si="437"/>
        <v>0</v>
      </c>
      <c r="M3957" s="3">
        <v>2</v>
      </c>
      <c r="N3957" s="11">
        <f t="shared" si="443"/>
        <v>0</v>
      </c>
      <c r="O3957" s="3">
        <v>0</v>
      </c>
      <c r="P3957" s="11">
        <f t="shared" si="440"/>
        <v>0</v>
      </c>
      <c r="Q3957" s="12">
        <f t="shared" si="438"/>
        <v>0</v>
      </c>
      <c r="R3957" s="12">
        <f t="shared" si="444"/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441"/>
        <v>664</v>
      </c>
      <c r="F3958" s="4">
        <f t="shared" si="442"/>
        <v>52</v>
      </c>
      <c r="G3958" s="4">
        <f t="shared" si="436"/>
        <v>14</v>
      </c>
      <c r="H3958" s="4">
        <f t="shared" si="439"/>
        <v>0</v>
      </c>
      <c r="I3958" s="5">
        <f t="shared" si="437"/>
        <v>0</v>
      </c>
      <c r="M3958" s="3">
        <v>9</v>
      </c>
      <c r="N3958" s="11">
        <f t="shared" si="443"/>
        <v>0</v>
      </c>
      <c r="O3958" s="3">
        <v>0</v>
      </c>
      <c r="P3958" s="11">
        <f t="shared" si="440"/>
        <v>0</v>
      </c>
      <c r="Q3958" s="12">
        <f t="shared" si="438"/>
        <v>5</v>
      </c>
      <c r="R3958" s="12">
        <f t="shared" si="444"/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441"/>
        <v>710</v>
      </c>
      <c r="F3959" s="4">
        <f t="shared" si="442"/>
        <v>26</v>
      </c>
      <c r="G3959" s="4">
        <f t="shared" si="436"/>
        <v>37</v>
      </c>
      <c r="H3959" s="4">
        <f t="shared" si="439"/>
        <v>0</v>
      </c>
      <c r="I3959" s="5">
        <f t="shared" si="437"/>
        <v>0</v>
      </c>
      <c r="M3959" s="3">
        <v>24</v>
      </c>
      <c r="N3959" s="11">
        <f t="shared" si="443"/>
        <v>0</v>
      </c>
      <c r="O3959" s="3">
        <v>0</v>
      </c>
      <c r="P3959" s="11">
        <f t="shared" si="440"/>
        <v>0</v>
      </c>
      <c r="Q3959" s="12">
        <f t="shared" si="438"/>
        <v>13</v>
      </c>
      <c r="R3959" s="12">
        <f t="shared" si="444"/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441"/>
        <v>807</v>
      </c>
      <c r="F3960" s="4">
        <f t="shared" si="442"/>
        <v>23</v>
      </c>
      <c r="G3960" s="4">
        <f t="shared" si="436"/>
        <v>50</v>
      </c>
      <c r="H3960" s="4">
        <f t="shared" si="439"/>
        <v>6</v>
      </c>
      <c r="I3960" s="5">
        <f t="shared" si="437"/>
        <v>0.13636363636363635</v>
      </c>
      <c r="M3960" s="3">
        <v>20</v>
      </c>
      <c r="N3960" s="11">
        <f t="shared" si="443"/>
        <v>0</v>
      </c>
      <c r="O3960" s="3">
        <v>3</v>
      </c>
      <c r="P3960" s="11">
        <f t="shared" si="440"/>
        <v>0</v>
      </c>
      <c r="Q3960" s="12">
        <f t="shared" si="438"/>
        <v>27</v>
      </c>
      <c r="R3960" s="12">
        <f t="shared" si="444"/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441"/>
        <v>3053</v>
      </c>
      <c r="F3961" s="4">
        <f t="shared" si="442"/>
        <v>127</v>
      </c>
      <c r="G3961" s="4">
        <f t="shared" si="436"/>
        <v>140</v>
      </c>
      <c r="H3961" s="4">
        <f t="shared" si="439"/>
        <v>2</v>
      </c>
      <c r="I3961" s="5">
        <f t="shared" si="437"/>
        <v>1.4492753623188406E-2</v>
      </c>
      <c r="M3961" s="3">
        <v>74</v>
      </c>
      <c r="N3961" s="11">
        <f t="shared" si="443"/>
        <v>0</v>
      </c>
      <c r="O3961" s="3">
        <v>1</v>
      </c>
      <c r="P3961" s="11">
        <f t="shared" si="440"/>
        <v>0</v>
      </c>
      <c r="Q3961" s="12">
        <f t="shared" si="438"/>
        <v>65</v>
      </c>
      <c r="R3961" s="12">
        <f t="shared" si="444"/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441"/>
        <v>578</v>
      </c>
      <c r="F3962" s="4">
        <f t="shared" si="442"/>
        <v>8</v>
      </c>
      <c r="G3962" s="4">
        <f t="shared" ref="G3962:G4025" si="445">C3962</f>
        <v>29</v>
      </c>
      <c r="H3962" s="4">
        <f t="shared" si="439"/>
        <v>0</v>
      </c>
      <c r="I3962" s="5">
        <f t="shared" si="437"/>
        <v>0</v>
      </c>
      <c r="M3962" s="3">
        <v>23</v>
      </c>
      <c r="N3962" s="11">
        <f t="shared" si="443"/>
        <v>0</v>
      </c>
      <c r="O3962" s="3">
        <v>1</v>
      </c>
      <c r="P3962" s="11">
        <f t="shared" si="440"/>
        <v>0</v>
      </c>
      <c r="Q3962" s="12">
        <f t="shared" si="438"/>
        <v>5</v>
      </c>
      <c r="R3962" s="12">
        <f t="shared" si="444"/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441"/>
        <v>648</v>
      </c>
      <c r="F3963" s="4">
        <f t="shared" si="442"/>
        <v>29</v>
      </c>
      <c r="G3963" s="4">
        <f t="shared" si="445"/>
        <v>23</v>
      </c>
      <c r="H3963" s="4">
        <f t="shared" si="439"/>
        <v>0</v>
      </c>
      <c r="I3963" s="5">
        <f t="shared" si="437"/>
        <v>0</v>
      </c>
      <c r="M3963" s="3">
        <v>11</v>
      </c>
      <c r="N3963" s="11">
        <f t="shared" si="443"/>
        <v>0</v>
      </c>
      <c r="O3963" s="3">
        <v>1</v>
      </c>
      <c r="P3963" s="11">
        <f t="shared" si="440"/>
        <v>0</v>
      </c>
      <c r="Q3963" s="12">
        <f t="shared" si="438"/>
        <v>11</v>
      </c>
      <c r="R3963" s="12">
        <f t="shared" si="444"/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441"/>
        <v>1690</v>
      </c>
      <c r="F3964" s="4">
        <f t="shared" si="442"/>
        <v>60</v>
      </c>
      <c r="G3964" s="4">
        <f t="shared" si="445"/>
        <v>44</v>
      </c>
      <c r="H3964" s="4">
        <f t="shared" si="439"/>
        <v>0</v>
      </c>
      <c r="I3964" s="5">
        <f t="shared" si="437"/>
        <v>0</v>
      </c>
      <c r="M3964" s="3">
        <v>34</v>
      </c>
      <c r="N3964" s="11">
        <f t="shared" si="443"/>
        <v>0</v>
      </c>
      <c r="O3964" s="3">
        <v>0</v>
      </c>
      <c r="P3964" s="11">
        <f t="shared" si="440"/>
        <v>0</v>
      </c>
      <c r="Q3964" s="12">
        <f t="shared" si="438"/>
        <v>10</v>
      </c>
      <c r="R3964" s="12">
        <f t="shared" si="444"/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441"/>
        <v>1653</v>
      </c>
      <c r="F3965" s="4">
        <f t="shared" si="442"/>
        <v>83</v>
      </c>
      <c r="G3965" s="4">
        <f t="shared" si="445"/>
        <v>100</v>
      </c>
      <c r="H3965" s="4">
        <f t="shared" si="439"/>
        <v>3</v>
      </c>
      <c r="I3965" s="5">
        <f t="shared" si="437"/>
        <v>3.0927835051546393E-2</v>
      </c>
      <c r="M3965" s="3">
        <v>11</v>
      </c>
      <c r="N3965" s="11">
        <f t="shared" si="443"/>
        <v>2</v>
      </c>
      <c r="O3965" s="3">
        <v>1</v>
      </c>
      <c r="P3965" s="11">
        <f t="shared" si="440"/>
        <v>0</v>
      </c>
      <c r="Q3965" s="12">
        <f t="shared" si="438"/>
        <v>88</v>
      </c>
      <c r="R3965" s="12">
        <f t="shared" si="444"/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441"/>
        <v>441</v>
      </c>
      <c r="F3966" s="4">
        <f t="shared" si="442"/>
        <v>43</v>
      </c>
      <c r="G3966" s="4">
        <f t="shared" si="445"/>
        <v>11</v>
      </c>
      <c r="H3966" s="4">
        <f t="shared" si="439"/>
        <v>0</v>
      </c>
      <c r="I3966" s="5">
        <f t="shared" si="437"/>
        <v>0</v>
      </c>
      <c r="M3966" s="3">
        <v>10</v>
      </c>
      <c r="N3966" s="11">
        <f t="shared" si="443"/>
        <v>0</v>
      </c>
      <c r="O3966" s="3">
        <v>0</v>
      </c>
      <c r="P3966" s="11">
        <f t="shared" si="440"/>
        <v>0</v>
      </c>
      <c r="Q3966" s="12">
        <f t="shared" si="438"/>
        <v>1</v>
      </c>
      <c r="R3966" s="12">
        <f t="shared" si="444"/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441"/>
        <v>191</v>
      </c>
      <c r="F3967" s="4">
        <f t="shared" si="442"/>
        <v>12</v>
      </c>
      <c r="G3967" s="4">
        <f t="shared" si="445"/>
        <v>9</v>
      </c>
      <c r="H3967" s="4">
        <f t="shared" si="439"/>
        <v>0</v>
      </c>
      <c r="I3967" s="5">
        <f t="shared" si="437"/>
        <v>0</v>
      </c>
      <c r="M3967" s="3">
        <v>4</v>
      </c>
      <c r="N3967" s="11">
        <f t="shared" si="443"/>
        <v>0</v>
      </c>
      <c r="O3967" s="3">
        <v>0</v>
      </c>
      <c r="P3967" s="11">
        <f t="shared" si="440"/>
        <v>0</v>
      </c>
      <c r="Q3967" s="12">
        <f t="shared" si="438"/>
        <v>5</v>
      </c>
      <c r="R3967" s="12">
        <f t="shared" si="444"/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441"/>
        <v>475</v>
      </c>
      <c r="F3968" s="4">
        <f t="shared" si="442"/>
        <v>13</v>
      </c>
      <c r="G3968" s="4">
        <f t="shared" si="445"/>
        <v>21</v>
      </c>
      <c r="H3968" s="4">
        <f t="shared" si="439"/>
        <v>-1</v>
      </c>
      <c r="I3968" s="5">
        <f t="shared" si="437"/>
        <v>-4.5454545454545456E-2</v>
      </c>
      <c r="M3968" s="3">
        <v>11</v>
      </c>
      <c r="N3968" s="11">
        <f t="shared" si="443"/>
        <v>0</v>
      </c>
      <c r="O3968" s="3">
        <v>1</v>
      </c>
      <c r="P3968" s="11">
        <f t="shared" si="440"/>
        <v>0</v>
      </c>
      <c r="Q3968" s="12">
        <f t="shared" si="438"/>
        <v>9</v>
      </c>
      <c r="R3968" s="12">
        <f t="shared" si="444"/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441"/>
        <v>3703</v>
      </c>
      <c r="F3969" s="4">
        <f t="shared" si="442"/>
        <v>127</v>
      </c>
      <c r="G3969" s="4">
        <f t="shared" si="445"/>
        <v>148</v>
      </c>
      <c r="H3969" s="4">
        <f t="shared" si="439"/>
        <v>0</v>
      </c>
      <c r="I3969" s="5">
        <f t="shared" si="437"/>
        <v>0</v>
      </c>
      <c r="M3969" s="3">
        <v>76</v>
      </c>
      <c r="N3969" s="11">
        <f t="shared" si="443"/>
        <v>1</v>
      </c>
      <c r="O3969" s="3">
        <v>2</v>
      </c>
      <c r="P3969" s="11">
        <f t="shared" si="440"/>
        <v>0</v>
      </c>
      <c r="Q3969" s="12">
        <f t="shared" si="438"/>
        <v>70</v>
      </c>
      <c r="R3969" s="12">
        <f t="shared" si="444"/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441"/>
        <v>180</v>
      </c>
      <c r="F3970" s="4">
        <f t="shared" si="442"/>
        <v>13</v>
      </c>
      <c r="G3970" s="4">
        <f t="shared" si="445"/>
        <v>3</v>
      </c>
      <c r="H3970" s="4">
        <f t="shared" si="439"/>
        <v>0</v>
      </c>
      <c r="I3970" s="5">
        <f t="shared" si="437"/>
        <v>0</v>
      </c>
      <c r="M3970" s="3">
        <v>1</v>
      </c>
      <c r="N3970" s="11">
        <f t="shared" si="443"/>
        <v>0</v>
      </c>
      <c r="O3970" s="3">
        <v>0</v>
      </c>
      <c r="P3970" s="11">
        <f t="shared" si="440"/>
        <v>0</v>
      </c>
      <c r="Q3970" s="12">
        <f t="shared" si="438"/>
        <v>2</v>
      </c>
      <c r="R3970" s="12">
        <f t="shared" si="444"/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441"/>
        <v>349</v>
      </c>
      <c r="F3971" s="4">
        <f t="shared" si="442"/>
        <v>13</v>
      </c>
      <c r="G3971" s="4">
        <f t="shared" si="445"/>
        <v>6</v>
      </c>
      <c r="H3971" s="4">
        <f t="shared" si="439"/>
        <v>0</v>
      </c>
      <c r="I3971" s="5">
        <f t="shared" ref="I3971:I4034" si="446">IFERROR((G3971-SUMIFS(G:G,A:A,A3971-1,B:B,B3971))/SUMIFS(G:G,A:A,A3971-1,B:B,B3971),0)</f>
        <v>0</v>
      </c>
      <c r="M3971" s="3">
        <v>6</v>
      </c>
      <c r="N3971" s="11">
        <f t="shared" si="443"/>
        <v>0</v>
      </c>
      <c r="O3971" s="3">
        <v>0</v>
      </c>
      <c r="P3971" s="11">
        <f t="shared" si="440"/>
        <v>0</v>
      </c>
      <c r="Q3971" s="12">
        <f t="shared" ref="Q3971:Q4003" si="447">G3971-O3971-M3971</f>
        <v>0</v>
      </c>
      <c r="R3971" s="12">
        <f t="shared" si="444"/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441"/>
        <v>470</v>
      </c>
      <c r="F3972" s="4">
        <f t="shared" si="442"/>
        <v>24</v>
      </c>
      <c r="G3972" s="4">
        <f t="shared" si="445"/>
        <v>15</v>
      </c>
      <c r="H3972" s="4">
        <f t="shared" si="439"/>
        <v>0</v>
      </c>
      <c r="I3972" s="5">
        <f t="shared" si="446"/>
        <v>0</v>
      </c>
      <c r="M3972" s="3">
        <v>8</v>
      </c>
      <c r="N3972" s="11">
        <f t="shared" si="443"/>
        <v>0</v>
      </c>
      <c r="O3972" s="3">
        <v>1</v>
      </c>
      <c r="P3972" s="11">
        <f t="shared" si="440"/>
        <v>0</v>
      </c>
      <c r="Q3972" s="12">
        <f t="shared" si="447"/>
        <v>6</v>
      </c>
      <c r="R3972" s="12">
        <f t="shared" si="444"/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441"/>
        <v>656</v>
      </c>
      <c r="F3973" s="4">
        <f t="shared" si="442"/>
        <v>27</v>
      </c>
      <c r="G3973" s="4">
        <f t="shared" si="445"/>
        <v>9</v>
      </c>
      <c r="H3973" s="4">
        <f t="shared" ref="H3973:H4036" si="448">G3973-SUMIFS(G:G,A:A,A3973-1,B:B,B3973)</f>
        <v>0</v>
      </c>
      <c r="I3973" s="5">
        <f t="shared" si="446"/>
        <v>0</v>
      </c>
      <c r="M3973" s="3">
        <v>7</v>
      </c>
      <c r="N3973" s="11">
        <f t="shared" si="443"/>
        <v>0</v>
      </c>
      <c r="O3973" s="3">
        <v>0</v>
      </c>
      <c r="P3973" s="11">
        <f t="shared" si="440"/>
        <v>0</v>
      </c>
      <c r="Q3973" s="12">
        <f t="shared" si="447"/>
        <v>2</v>
      </c>
      <c r="R3973" s="12">
        <f t="shared" si="444"/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441"/>
        <v>101</v>
      </c>
      <c r="F3974" s="4">
        <f t="shared" si="442"/>
        <v>3</v>
      </c>
      <c r="G3974" s="4">
        <f t="shared" si="445"/>
        <v>12</v>
      </c>
      <c r="H3974" s="4">
        <f t="shared" si="448"/>
        <v>0</v>
      </c>
      <c r="I3974" s="5">
        <f t="shared" si="446"/>
        <v>0</v>
      </c>
      <c r="M3974" s="3">
        <v>7</v>
      </c>
      <c r="N3974" s="11">
        <f t="shared" si="443"/>
        <v>2</v>
      </c>
      <c r="O3974" s="3">
        <v>0</v>
      </c>
      <c r="P3974" s="11">
        <f t="shared" si="440"/>
        <v>0</v>
      </c>
      <c r="Q3974" s="12">
        <f t="shared" si="447"/>
        <v>5</v>
      </c>
      <c r="R3974" s="12">
        <f t="shared" si="444"/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441"/>
        <v>177</v>
      </c>
      <c r="F3975" s="4">
        <f t="shared" si="442"/>
        <v>6</v>
      </c>
      <c r="G3975" s="4">
        <f t="shared" si="445"/>
        <v>0</v>
      </c>
      <c r="H3975" s="4">
        <f t="shared" si="448"/>
        <v>0</v>
      </c>
      <c r="I3975" s="5">
        <f t="shared" si="446"/>
        <v>0</v>
      </c>
      <c r="M3975" s="3">
        <v>0</v>
      </c>
      <c r="N3975" s="11">
        <f t="shared" si="443"/>
        <v>0</v>
      </c>
      <c r="O3975" s="3">
        <v>0</v>
      </c>
      <c r="P3975" s="11">
        <f t="shared" si="440"/>
        <v>0</v>
      </c>
      <c r="Q3975" s="12">
        <f t="shared" si="447"/>
        <v>0</v>
      </c>
      <c r="R3975" s="12">
        <f t="shared" si="444"/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441"/>
        <v>216</v>
      </c>
      <c r="F3976" s="4">
        <f t="shared" si="442"/>
        <v>18</v>
      </c>
      <c r="G3976" s="4">
        <f t="shared" si="445"/>
        <v>11</v>
      </c>
      <c r="H3976" s="4">
        <f t="shared" si="448"/>
        <v>0</v>
      </c>
      <c r="I3976" s="5">
        <f t="shared" si="446"/>
        <v>0</v>
      </c>
      <c r="M3976" s="3">
        <v>6</v>
      </c>
      <c r="N3976" s="11">
        <f t="shared" si="443"/>
        <v>1</v>
      </c>
      <c r="O3976" s="3">
        <v>0</v>
      </c>
      <c r="P3976" s="11">
        <f t="shared" si="440"/>
        <v>0</v>
      </c>
      <c r="Q3976" s="12">
        <f t="shared" si="447"/>
        <v>5</v>
      </c>
      <c r="R3976" s="12">
        <f t="shared" si="444"/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441"/>
        <v>2099</v>
      </c>
      <c r="F3977" s="4">
        <f t="shared" si="442"/>
        <v>31</v>
      </c>
      <c r="G3977" s="4">
        <f t="shared" si="445"/>
        <v>136</v>
      </c>
      <c r="H3977" s="4">
        <f t="shared" si="448"/>
        <v>0</v>
      </c>
      <c r="I3977" s="5">
        <f t="shared" si="446"/>
        <v>0</v>
      </c>
      <c r="M3977" s="3">
        <v>86</v>
      </c>
      <c r="N3977" s="11">
        <f t="shared" si="443"/>
        <v>1</v>
      </c>
      <c r="O3977" s="3">
        <v>5</v>
      </c>
      <c r="P3977" s="11">
        <f t="shared" si="440"/>
        <v>0</v>
      </c>
      <c r="Q3977" s="12">
        <f t="shared" si="447"/>
        <v>45</v>
      </c>
      <c r="R3977" s="12">
        <f t="shared" si="444"/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441"/>
        <v>597</v>
      </c>
      <c r="F3978" s="4">
        <f t="shared" si="442"/>
        <v>21</v>
      </c>
      <c r="G3978" s="4">
        <f t="shared" si="445"/>
        <v>5</v>
      </c>
      <c r="H3978" s="4">
        <f t="shared" si="448"/>
        <v>0</v>
      </c>
      <c r="I3978" s="5">
        <f t="shared" si="446"/>
        <v>0</v>
      </c>
      <c r="M3978" s="3">
        <v>4</v>
      </c>
      <c r="N3978" s="11">
        <f t="shared" si="443"/>
        <v>0</v>
      </c>
      <c r="O3978" s="3">
        <v>0</v>
      </c>
      <c r="P3978" s="11">
        <f t="shared" si="440"/>
        <v>0</v>
      </c>
      <c r="Q3978" s="12">
        <f t="shared" si="447"/>
        <v>1</v>
      </c>
      <c r="R3978" s="12">
        <f t="shared" si="444"/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441"/>
        <v>1632</v>
      </c>
      <c r="F3979" s="4">
        <f t="shared" si="442"/>
        <v>22</v>
      </c>
      <c r="G3979" s="4">
        <f t="shared" si="445"/>
        <v>7</v>
      </c>
      <c r="H3979" s="4">
        <f t="shared" si="448"/>
        <v>0</v>
      </c>
      <c r="I3979" s="5">
        <f t="shared" si="446"/>
        <v>0</v>
      </c>
      <c r="M3979" s="3">
        <v>7</v>
      </c>
      <c r="N3979" s="11">
        <f t="shared" si="443"/>
        <v>0</v>
      </c>
      <c r="O3979" s="3">
        <v>0</v>
      </c>
      <c r="P3979" s="11">
        <f t="shared" si="440"/>
        <v>0</v>
      </c>
      <c r="Q3979" s="12">
        <f t="shared" si="447"/>
        <v>0</v>
      </c>
      <c r="R3979" s="12">
        <f t="shared" si="444"/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441"/>
        <v>1858</v>
      </c>
      <c r="F3980" s="4">
        <f t="shared" si="442"/>
        <v>71</v>
      </c>
      <c r="G3980" s="4">
        <f t="shared" si="445"/>
        <v>179</v>
      </c>
      <c r="H3980" s="4">
        <f t="shared" si="448"/>
        <v>11</v>
      </c>
      <c r="I3980" s="5">
        <f t="shared" si="446"/>
        <v>6.5476190476190479E-2</v>
      </c>
      <c r="M3980" s="3">
        <v>112</v>
      </c>
      <c r="N3980" s="11">
        <f t="shared" si="443"/>
        <v>3</v>
      </c>
      <c r="O3980" s="3">
        <v>0</v>
      </c>
      <c r="P3980" s="11">
        <f t="shared" si="440"/>
        <v>0</v>
      </c>
      <c r="Q3980" s="12">
        <f t="shared" si="447"/>
        <v>67</v>
      </c>
      <c r="R3980" s="12">
        <f t="shared" si="444"/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441"/>
        <v>5773</v>
      </c>
      <c r="F3981" s="4">
        <f t="shared" si="442"/>
        <v>327</v>
      </c>
      <c r="G3981" s="4">
        <f t="shared" si="445"/>
        <v>579</v>
      </c>
      <c r="H3981" s="4">
        <f t="shared" si="448"/>
        <v>32</v>
      </c>
      <c r="I3981" s="5">
        <f t="shared" si="446"/>
        <v>5.850091407678245E-2</v>
      </c>
      <c r="M3981" s="3">
        <v>209</v>
      </c>
      <c r="N3981" s="11">
        <f t="shared" si="443"/>
        <v>1</v>
      </c>
      <c r="O3981" s="3">
        <v>11</v>
      </c>
      <c r="P3981" s="11">
        <f t="shared" si="440"/>
        <v>0</v>
      </c>
      <c r="Q3981" s="12">
        <f t="shared" si="447"/>
        <v>359</v>
      </c>
      <c r="R3981" s="12">
        <f t="shared" si="444"/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441"/>
        <v>287</v>
      </c>
      <c r="F3982" s="4">
        <f t="shared" si="442"/>
        <v>7</v>
      </c>
      <c r="G3982" s="4">
        <f t="shared" si="445"/>
        <v>11</v>
      </c>
      <c r="H3982" s="4">
        <f t="shared" si="448"/>
        <v>0</v>
      </c>
      <c r="I3982" s="5">
        <f t="shared" si="446"/>
        <v>0</v>
      </c>
      <c r="M3982" s="3">
        <v>11</v>
      </c>
      <c r="N3982" s="11">
        <f t="shared" si="443"/>
        <v>0</v>
      </c>
      <c r="O3982" s="3">
        <v>0</v>
      </c>
      <c r="P3982" s="11">
        <f t="shared" si="440"/>
        <v>0</v>
      </c>
      <c r="Q3982" s="12">
        <f t="shared" si="447"/>
        <v>0</v>
      </c>
      <c r="R3982" s="12">
        <f t="shared" si="444"/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441"/>
        <v>549</v>
      </c>
      <c r="F3983" s="4">
        <f t="shared" si="442"/>
        <v>38</v>
      </c>
      <c r="G3983" s="4">
        <f t="shared" si="445"/>
        <v>5</v>
      </c>
      <c r="H3983" s="4">
        <f t="shared" si="448"/>
        <v>0</v>
      </c>
      <c r="I3983" s="5">
        <f t="shared" si="446"/>
        <v>0</v>
      </c>
      <c r="M3983" s="3">
        <v>5</v>
      </c>
      <c r="N3983" s="11">
        <f t="shared" si="443"/>
        <v>0</v>
      </c>
      <c r="O3983" s="3">
        <v>0</v>
      </c>
      <c r="P3983" s="11">
        <f t="shared" si="440"/>
        <v>0</v>
      </c>
      <c r="Q3983" s="12">
        <f t="shared" si="447"/>
        <v>0</v>
      </c>
      <c r="R3983" s="12">
        <f t="shared" si="444"/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441"/>
        <v>1923</v>
      </c>
      <c r="F3984" s="4">
        <f t="shared" si="442"/>
        <v>104</v>
      </c>
      <c r="G3984" s="4">
        <f t="shared" si="445"/>
        <v>51</v>
      </c>
      <c r="H3984" s="4">
        <f t="shared" si="448"/>
        <v>2</v>
      </c>
      <c r="I3984" s="5">
        <f t="shared" si="446"/>
        <v>4.0816326530612242E-2</v>
      </c>
      <c r="M3984" s="3">
        <v>36</v>
      </c>
      <c r="N3984" s="11">
        <f t="shared" si="443"/>
        <v>0</v>
      </c>
      <c r="O3984" s="3">
        <v>1</v>
      </c>
      <c r="P3984" s="11">
        <f t="shared" si="440"/>
        <v>0</v>
      </c>
      <c r="Q3984" s="12">
        <f t="shared" si="447"/>
        <v>14</v>
      </c>
      <c r="R3984" s="12">
        <f t="shared" si="444"/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441"/>
        <v>25758</v>
      </c>
      <c r="F3985" s="4">
        <f t="shared" si="442"/>
        <v>1534</v>
      </c>
      <c r="G3985" s="4">
        <f t="shared" si="445"/>
        <v>2815</v>
      </c>
      <c r="H3985" s="4">
        <f t="shared" si="448"/>
        <v>143</v>
      </c>
      <c r="I3985" s="5">
        <f t="shared" si="446"/>
        <v>5.3517964071856286E-2</v>
      </c>
      <c r="M3985" s="3">
        <v>1399</v>
      </c>
      <c r="N3985" s="11">
        <f t="shared" si="443"/>
        <v>25</v>
      </c>
      <c r="O3985" s="3">
        <v>55</v>
      </c>
      <c r="P3985" s="11">
        <f t="shared" si="440"/>
        <v>0</v>
      </c>
      <c r="Q3985" s="12">
        <f t="shared" si="447"/>
        <v>1361</v>
      </c>
      <c r="R3985" s="12">
        <f t="shared" si="444"/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441"/>
        <v>494</v>
      </c>
      <c r="F3986" s="4">
        <f t="shared" si="442"/>
        <v>18</v>
      </c>
      <c r="G3986" s="4">
        <f t="shared" si="445"/>
        <v>22</v>
      </c>
      <c r="H3986" s="4">
        <f t="shared" si="448"/>
        <v>0</v>
      </c>
      <c r="I3986" s="5">
        <f t="shared" si="446"/>
        <v>0</v>
      </c>
      <c r="M3986" s="3">
        <v>12</v>
      </c>
      <c r="N3986" s="11">
        <f t="shared" si="443"/>
        <v>0</v>
      </c>
      <c r="O3986" s="3">
        <v>1</v>
      </c>
      <c r="P3986" s="11">
        <f t="shared" si="440"/>
        <v>0</v>
      </c>
      <c r="Q3986" s="12">
        <f t="shared" si="447"/>
        <v>9</v>
      </c>
      <c r="R3986" s="12">
        <f t="shared" si="444"/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441"/>
        <v>201</v>
      </c>
      <c r="F3987" s="4">
        <f t="shared" si="442"/>
        <v>2</v>
      </c>
      <c r="G3987" s="4">
        <f t="shared" si="445"/>
        <v>7</v>
      </c>
      <c r="H3987" s="4">
        <f t="shared" si="448"/>
        <v>0</v>
      </c>
      <c r="I3987" s="5">
        <f t="shared" si="446"/>
        <v>0</v>
      </c>
      <c r="M3987" s="3">
        <v>2</v>
      </c>
      <c r="N3987" s="11">
        <f t="shared" si="443"/>
        <v>0</v>
      </c>
      <c r="O3987" s="3">
        <v>0</v>
      </c>
      <c r="P3987" s="11">
        <f t="shared" si="440"/>
        <v>0</v>
      </c>
      <c r="Q3987" s="12">
        <f t="shared" si="447"/>
        <v>5</v>
      </c>
      <c r="R3987" s="12">
        <f t="shared" si="444"/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441"/>
        <v>1683</v>
      </c>
      <c r="F3988" s="4">
        <f t="shared" si="442"/>
        <v>154</v>
      </c>
      <c r="G3988" s="4">
        <f t="shared" si="445"/>
        <v>51</v>
      </c>
      <c r="H3988" s="4">
        <f t="shared" si="448"/>
        <v>2</v>
      </c>
      <c r="I3988" s="5">
        <f t="shared" si="446"/>
        <v>4.0816326530612242E-2</v>
      </c>
      <c r="M3988" s="3">
        <v>46</v>
      </c>
      <c r="N3988" s="11">
        <f t="shared" si="443"/>
        <v>1</v>
      </c>
      <c r="O3988" s="3">
        <v>1</v>
      </c>
      <c r="P3988" s="11">
        <f t="shared" si="440"/>
        <v>0</v>
      </c>
      <c r="Q3988" s="12">
        <f t="shared" si="447"/>
        <v>4</v>
      </c>
      <c r="R3988" s="12">
        <f t="shared" si="444"/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441"/>
        <v>4344</v>
      </c>
      <c r="F3989" s="4">
        <f t="shared" si="442"/>
        <v>146</v>
      </c>
      <c r="G3989" s="4">
        <f t="shared" si="445"/>
        <v>653</v>
      </c>
      <c r="H3989" s="4">
        <f t="shared" si="448"/>
        <v>13</v>
      </c>
      <c r="I3989" s="5">
        <f t="shared" si="446"/>
        <v>2.0312500000000001E-2</v>
      </c>
      <c r="M3989" s="3">
        <v>326</v>
      </c>
      <c r="N3989" s="11">
        <f t="shared" si="443"/>
        <v>0</v>
      </c>
      <c r="O3989" s="3">
        <v>38</v>
      </c>
      <c r="P3989" s="11">
        <f t="shared" si="440"/>
        <v>0</v>
      </c>
      <c r="Q3989" s="12">
        <f t="shared" si="447"/>
        <v>289</v>
      </c>
      <c r="R3989" s="12">
        <f t="shared" si="444"/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441"/>
        <v>1620</v>
      </c>
      <c r="F3990" s="4">
        <f t="shared" si="442"/>
        <v>112</v>
      </c>
      <c r="G3990" s="4">
        <f t="shared" si="445"/>
        <v>146</v>
      </c>
      <c r="H3990" s="4">
        <f t="shared" si="448"/>
        <v>47</v>
      </c>
      <c r="I3990" s="5">
        <f t="shared" si="446"/>
        <v>0.47474747474747475</v>
      </c>
      <c r="M3990" s="3">
        <v>55</v>
      </c>
      <c r="N3990" s="11">
        <f t="shared" si="443"/>
        <v>1</v>
      </c>
      <c r="O3990" s="3">
        <v>0</v>
      </c>
      <c r="P3990" s="11">
        <f t="shared" si="440"/>
        <v>0</v>
      </c>
      <c r="Q3990" s="12">
        <f t="shared" si="447"/>
        <v>91</v>
      </c>
      <c r="R3990" s="12">
        <f t="shared" si="444"/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441"/>
        <v>2856</v>
      </c>
      <c r="F3991" s="4">
        <f t="shared" si="442"/>
        <v>12</v>
      </c>
      <c r="G3991" s="4">
        <f t="shared" si="445"/>
        <v>1346</v>
      </c>
      <c r="H3991" s="4">
        <f t="shared" si="448"/>
        <v>2</v>
      </c>
      <c r="I3991" s="5">
        <f t="shared" si="446"/>
        <v>1.488095238095238E-3</v>
      </c>
      <c r="M3991" s="3">
        <v>13</v>
      </c>
      <c r="N3991" s="11">
        <f t="shared" si="443"/>
        <v>1</v>
      </c>
      <c r="O3991" s="3">
        <v>1</v>
      </c>
      <c r="P3991" s="11">
        <f t="shared" si="440"/>
        <v>0</v>
      </c>
      <c r="Q3991" s="12">
        <f t="shared" si="447"/>
        <v>1332</v>
      </c>
      <c r="R3991" s="12">
        <f t="shared" si="444"/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441"/>
        <v>164</v>
      </c>
      <c r="F3992" s="4">
        <f t="shared" si="442"/>
        <v>7</v>
      </c>
      <c r="G3992" s="4">
        <f t="shared" si="445"/>
        <v>2</v>
      </c>
      <c r="H3992" s="4">
        <f t="shared" si="448"/>
        <v>0</v>
      </c>
      <c r="I3992" s="5">
        <f t="shared" si="446"/>
        <v>0</v>
      </c>
      <c r="M3992" s="3">
        <v>1</v>
      </c>
      <c r="N3992" s="11">
        <f t="shared" si="443"/>
        <v>0</v>
      </c>
      <c r="O3992" s="3">
        <v>0</v>
      </c>
      <c r="P3992" s="11">
        <f t="shared" si="440"/>
        <v>0</v>
      </c>
      <c r="Q3992" s="12">
        <f t="shared" si="447"/>
        <v>1</v>
      </c>
      <c r="R3992" s="12">
        <f t="shared" si="444"/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441"/>
        <v>291</v>
      </c>
      <c r="F3993" s="4">
        <f t="shared" si="442"/>
        <v>10</v>
      </c>
      <c r="G3993" s="4">
        <f t="shared" si="445"/>
        <v>3</v>
      </c>
      <c r="H3993" s="4">
        <f t="shared" si="448"/>
        <v>0</v>
      </c>
      <c r="I3993" s="5">
        <f t="shared" si="446"/>
        <v>0</v>
      </c>
      <c r="M3993" s="3">
        <v>2</v>
      </c>
      <c r="N3993" s="11">
        <f t="shared" si="443"/>
        <v>0</v>
      </c>
      <c r="O3993" s="3">
        <v>0</v>
      </c>
      <c r="P3993" s="11">
        <f t="shared" si="440"/>
        <v>0</v>
      </c>
      <c r="Q3993" s="12">
        <f t="shared" si="447"/>
        <v>1</v>
      </c>
      <c r="R3993" s="12">
        <f t="shared" si="444"/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441"/>
        <v>202</v>
      </c>
      <c r="F3994" s="4">
        <f t="shared" si="442"/>
        <v>4</v>
      </c>
      <c r="G3994" s="4">
        <f t="shared" si="445"/>
        <v>2</v>
      </c>
      <c r="H3994" s="4">
        <f t="shared" si="448"/>
        <v>0</v>
      </c>
      <c r="I3994" s="5">
        <f t="shared" si="446"/>
        <v>0</v>
      </c>
      <c r="M3994" s="3">
        <v>2</v>
      </c>
      <c r="N3994" s="11">
        <f t="shared" si="443"/>
        <v>0</v>
      </c>
      <c r="O3994" s="3">
        <v>0</v>
      </c>
      <c r="P3994" s="11">
        <f t="shared" si="440"/>
        <v>0</v>
      </c>
      <c r="Q3994" s="12">
        <f t="shared" si="447"/>
        <v>0</v>
      </c>
      <c r="R3994" s="12">
        <f t="shared" si="444"/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441"/>
        <v>809</v>
      </c>
      <c r="F3995" s="4">
        <f t="shared" si="442"/>
        <v>58</v>
      </c>
      <c r="G3995" s="4">
        <f t="shared" si="445"/>
        <v>8</v>
      </c>
      <c r="H3995" s="4">
        <f t="shared" si="448"/>
        <v>0</v>
      </c>
      <c r="I3995" s="5">
        <f t="shared" si="446"/>
        <v>0</v>
      </c>
      <c r="M3995" s="3">
        <v>4</v>
      </c>
      <c r="N3995" s="11">
        <f t="shared" si="443"/>
        <v>0</v>
      </c>
      <c r="O3995" s="3">
        <v>0</v>
      </c>
      <c r="P3995" s="11">
        <f t="shared" si="440"/>
        <v>0</v>
      </c>
      <c r="Q3995" s="12">
        <f t="shared" si="447"/>
        <v>4</v>
      </c>
      <c r="R3995" s="12">
        <f t="shared" si="444"/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441"/>
        <v>1900</v>
      </c>
      <c r="F3996" s="4">
        <f t="shared" si="442"/>
        <v>70</v>
      </c>
      <c r="G3996" s="4">
        <f t="shared" si="445"/>
        <v>57</v>
      </c>
      <c r="H3996" s="4">
        <f t="shared" si="448"/>
        <v>0</v>
      </c>
      <c r="I3996" s="5">
        <f t="shared" si="446"/>
        <v>0</v>
      </c>
      <c r="M3996" s="3">
        <v>50</v>
      </c>
      <c r="N3996" s="11">
        <f t="shared" si="443"/>
        <v>0</v>
      </c>
      <c r="O3996" s="3">
        <v>0</v>
      </c>
      <c r="P3996" s="11">
        <f t="shared" ref="P3996:P4059" si="449">O3996-SUMIFS(O:O,B:B,B3996,A:A,A3996-1)</f>
        <v>0</v>
      </c>
      <c r="Q3996" s="12">
        <f t="shared" si="447"/>
        <v>7</v>
      </c>
      <c r="R3996" s="12">
        <f t="shared" si="444"/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441"/>
        <v>275</v>
      </c>
      <c r="F3997" s="4">
        <f t="shared" si="442"/>
        <v>4</v>
      </c>
      <c r="G3997" s="4">
        <f t="shared" si="445"/>
        <v>4</v>
      </c>
      <c r="H3997" s="4">
        <f t="shared" si="448"/>
        <v>0</v>
      </c>
      <c r="I3997" s="5">
        <f t="shared" si="446"/>
        <v>0</v>
      </c>
      <c r="M3997" s="3">
        <v>2</v>
      </c>
      <c r="N3997" s="11">
        <f t="shared" si="443"/>
        <v>0</v>
      </c>
      <c r="O3997" s="3">
        <v>0</v>
      </c>
      <c r="P3997" s="11">
        <f t="shared" si="449"/>
        <v>0</v>
      </c>
      <c r="Q3997" s="12">
        <f t="shared" si="447"/>
        <v>2</v>
      </c>
      <c r="R3997" s="12">
        <f t="shared" si="444"/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441"/>
        <v>668</v>
      </c>
      <c r="F3998" s="4">
        <f t="shared" si="442"/>
        <v>27</v>
      </c>
      <c r="G3998" s="4">
        <f t="shared" si="445"/>
        <v>23</v>
      </c>
      <c r="H3998" s="4">
        <f t="shared" si="448"/>
        <v>0</v>
      </c>
      <c r="I3998" s="5">
        <f t="shared" si="446"/>
        <v>0</v>
      </c>
      <c r="M3998" s="3">
        <v>12</v>
      </c>
      <c r="N3998" s="11">
        <f t="shared" si="443"/>
        <v>1</v>
      </c>
      <c r="O3998" s="3">
        <v>0</v>
      </c>
      <c r="P3998" s="11">
        <f t="shared" si="449"/>
        <v>0</v>
      </c>
      <c r="Q3998" s="12">
        <f t="shared" si="447"/>
        <v>11</v>
      </c>
      <c r="R3998" s="12">
        <f t="shared" si="444"/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441"/>
        <v>633</v>
      </c>
      <c r="F3999" s="4">
        <f t="shared" si="442"/>
        <v>51</v>
      </c>
      <c r="G3999" s="4">
        <f t="shared" si="445"/>
        <v>14</v>
      </c>
      <c r="H3999" s="4">
        <f t="shared" si="448"/>
        <v>7</v>
      </c>
      <c r="I3999" s="5">
        <f t="shared" si="446"/>
        <v>1</v>
      </c>
      <c r="M3999" s="3">
        <v>4</v>
      </c>
      <c r="N3999" s="11">
        <f t="shared" si="443"/>
        <v>0</v>
      </c>
      <c r="O3999" s="3">
        <v>0</v>
      </c>
      <c r="P3999" s="11">
        <f t="shared" si="449"/>
        <v>0</v>
      </c>
      <c r="Q3999" s="12">
        <f t="shared" si="447"/>
        <v>10</v>
      </c>
      <c r="R3999" s="12">
        <f t="shared" si="444"/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441"/>
        <v>5727</v>
      </c>
      <c r="F4000" s="4">
        <f t="shared" si="442"/>
        <v>296</v>
      </c>
      <c r="G4000" s="4">
        <f t="shared" si="445"/>
        <v>427</v>
      </c>
      <c r="H4000" s="4">
        <f t="shared" si="448"/>
        <v>8</v>
      </c>
      <c r="I4000" s="5">
        <f t="shared" si="446"/>
        <v>1.9093078758949882E-2</v>
      </c>
      <c r="M4000" s="3">
        <v>281</v>
      </c>
      <c r="N4000" s="11">
        <f t="shared" si="443"/>
        <v>-1</v>
      </c>
      <c r="O4000" s="3">
        <v>9</v>
      </c>
      <c r="P4000" s="11">
        <f t="shared" si="449"/>
        <v>0</v>
      </c>
      <c r="Q4000" s="12">
        <f t="shared" si="447"/>
        <v>137</v>
      </c>
      <c r="R4000" s="12">
        <f t="shared" si="444"/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441"/>
        <v>3052</v>
      </c>
      <c r="F4001" s="4">
        <f t="shared" si="442"/>
        <v>156</v>
      </c>
      <c r="G4001" s="4">
        <f t="shared" si="445"/>
        <v>273</v>
      </c>
      <c r="H4001" s="4">
        <f t="shared" si="448"/>
        <v>5</v>
      </c>
      <c r="I4001" s="5">
        <f t="shared" si="446"/>
        <v>1.8656716417910446E-2</v>
      </c>
      <c r="M4001" s="3">
        <v>152</v>
      </c>
      <c r="N4001" s="11">
        <f t="shared" si="443"/>
        <v>4</v>
      </c>
      <c r="O4001" s="3">
        <v>5</v>
      </c>
      <c r="P4001" s="11">
        <f t="shared" si="449"/>
        <v>0</v>
      </c>
      <c r="Q4001" s="12">
        <f t="shared" si="447"/>
        <v>116</v>
      </c>
      <c r="R4001" s="12">
        <f t="shared" si="444"/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441"/>
        <v>32010</v>
      </c>
      <c r="F4002" s="4">
        <f t="shared" si="442"/>
        <v>900</v>
      </c>
      <c r="G4002" s="4">
        <f t="shared" si="445"/>
        <v>311</v>
      </c>
      <c r="H4002" s="4">
        <f t="shared" si="448"/>
        <v>9</v>
      </c>
      <c r="I4002" s="5">
        <f t="shared" si="446"/>
        <v>2.9801324503311258E-2</v>
      </c>
      <c r="M4002" s="3">
        <v>138</v>
      </c>
      <c r="N4002" s="11">
        <f t="shared" si="443"/>
        <v>-8</v>
      </c>
      <c r="O4002" s="3">
        <v>1</v>
      </c>
      <c r="P4002" s="11">
        <f t="shared" si="449"/>
        <v>0</v>
      </c>
      <c r="Q4002" s="12">
        <f t="shared" si="447"/>
        <v>172</v>
      </c>
      <c r="R4002" s="12">
        <f t="shared" si="444"/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441"/>
        <v>22137</v>
      </c>
      <c r="F4003" s="4">
        <f t="shared" si="442"/>
        <v>856</v>
      </c>
      <c r="G4003" s="4">
        <f t="shared" si="445"/>
        <v>118</v>
      </c>
      <c r="H4003" s="4">
        <f t="shared" si="448"/>
        <v>32</v>
      </c>
      <c r="I4003" s="5">
        <f t="shared" si="446"/>
        <v>0.37209302325581395</v>
      </c>
      <c r="M4003" s="3">
        <v>1</v>
      </c>
      <c r="N4003" s="11">
        <f t="shared" si="443"/>
        <v>0</v>
      </c>
      <c r="O4003" s="3">
        <v>0</v>
      </c>
      <c r="P4003" s="11">
        <f t="shared" si="449"/>
        <v>0</v>
      </c>
      <c r="Q4003" s="12">
        <f t="shared" si="447"/>
        <v>117</v>
      </c>
      <c r="R4003" s="12">
        <f t="shared" si="444"/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441"/>
        <v>2354</v>
      </c>
      <c r="F4004" s="4">
        <f t="shared" si="442"/>
        <v>53</v>
      </c>
      <c r="G4004" s="4">
        <f t="shared" si="445"/>
        <v>30</v>
      </c>
      <c r="H4004" s="4">
        <f t="shared" si="448"/>
        <v>2</v>
      </c>
      <c r="I4004" s="5">
        <f t="shared" si="446"/>
        <v>7.1428571428571425E-2</v>
      </c>
      <c r="M4004" s="3">
        <v>25</v>
      </c>
      <c r="N4004" s="11">
        <f t="shared" si="443"/>
        <v>3</v>
      </c>
      <c r="O4004" s="3">
        <v>1</v>
      </c>
      <c r="P4004" s="11">
        <f t="shared" si="449"/>
        <v>0</v>
      </c>
      <c r="Q4004" s="12">
        <f t="shared" ref="Q4004:Q4067" si="450">G4004-O4004-M4004</f>
        <v>4</v>
      </c>
      <c r="R4004" s="12">
        <f t="shared" si="444"/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451">SUM(C4005:D4005)</f>
        <v>1731</v>
      </c>
      <c r="F4005" s="4">
        <f t="shared" si="442"/>
        <v>60</v>
      </c>
      <c r="G4005" s="4">
        <f t="shared" si="445"/>
        <v>200</v>
      </c>
      <c r="H4005" s="4">
        <f t="shared" si="448"/>
        <v>0</v>
      </c>
      <c r="I4005" s="5">
        <f t="shared" si="446"/>
        <v>0</v>
      </c>
      <c r="M4005" s="3">
        <v>64</v>
      </c>
      <c r="N4005" s="11">
        <f t="shared" si="443"/>
        <v>19</v>
      </c>
      <c r="O4005" s="3">
        <v>3</v>
      </c>
      <c r="P4005" s="11">
        <f t="shared" si="449"/>
        <v>0</v>
      </c>
      <c r="Q4005" s="12">
        <f t="shared" si="450"/>
        <v>133</v>
      </c>
      <c r="R4005" s="12">
        <f t="shared" si="444"/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451"/>
        <v>259</v>
      </c>
      <c r="F4006" s="4">
        <f t="shared" ref="F4006:F4069" si="452">E4006-SUMIFS(E:E,A:A,A4006-1,B:B,B4006)</f>
        <v>16</v>
      </c>
      <c r="G4006" s="4">
        <f t="shared" si="445"/>
        <v>6</v>
      </c>
      <c r="H4006" s="4">
        <f t="shared" si="448"/>
        <v>0</v>
      </c>
      <c r="I4006" s="5">
        <f t="shared" si="446"/>
        <v>0</v>
      </c>
      <c r="M4006" s="3">
        <v>4</v>
      </c>
      <c r="N4006" s="11">
        <f t="shared" ref="N4006:N4069" si="453">M4006-SUMIFS(M:M,B:B,B4006,A:A,A4006-1)</f>
        <v>0</v>
      </c>
      <c r="O4006" s="3">
        <v>1</v>
      </c>
      <c r="P4006" s="11">
        <f t="shared" si="449"/>
        <v>0</v>
      </c>
      <c r="Q4006" s="12">
        <f t="shared" si="450"/>
        <v>1</v>
      </c>
      <c r="R4006" s="12">
        <f t="shared" ref="R4006:R4069" si="454"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451"/>
        <v>3659</v>
      </c>
      <c r="F4007" s="4">
        <f t="shared" si="452"/>
        <v>10</v>
      </c>
      <c r="G4007" s="4">
        <f t="shared" si="445"/>
        <v>598</v>
      </c>
      <c r="H4007" s="4">
        <f t="shared" si="448"/>
        <v>0</v>
      </c>
      <c r="I4007" s="5">
        <f t="shared" si="446"/>
        <v>0</v>
      </c>
      <c r="M4007" s="3">
        <v>10</v>
      </c>
      <c r="N4007" s="11">
        <f t="shared" si="453"/>
        <v>0</v>
      </c>
      <c r="O4007" s="3">
        <v>0</v>
      </c>
      <c r="P4007" s="11">
        <f t="shared" si="449"/>
        <v>0</v>
      </c>
      <c r="Q4007" s="12">
        <f t="shared" si="450"/>
        <v>588</v>
      </c>
      <c r="R4007" s="12">
        <f t="shared" si="454"/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451"/>
        <v>1453</v>
      </c>
      <c r="F4008" s="4">
        <f t="shared" si="452"/>
        <v>55</v>
      </c>
      <c r="G4008" s="4">
        <f t="shared" si="445"/>
        <v>70</v>
      </c>
      <c r="H4008" s="4">
        <f t="shared" si="448"/>
        <v>7</v>
      </c>
      <c r="I4008" s="5">
        <f t="shared" si="446"/>
        <v>0.1111111111111111</v>
      </c>
      <c r="M4008" s="3">
        <v>54</v>
      </c>
      <c r="N4008" s="11">
        <f t="shared" si="453"/>
        <v>6</v>
      </c>
      <c r="O4008" s="3">
        <v>3</v>
      </c>
      <c r="P4008" s="11">
        <f t="shared" si="449"/>
        <v>0</v>
      </c>
      <c r="Q4008" s="12">
        <f t="shared" si="450"/>
        <v>13</v>
      </c>
      <c r="R4008" s="12">
        <f t="shared" si="454"/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451"/>
        <v>1109</v>
      </c>
      <c r="F4009" s="4">
        <f t="shared" si="452"/>
        <v>51</v>
      </c>
      <c r="G4009" s="4">
        <f t="shared" si="445"/>
        <v>56</v>
      </c>
      <c r="H4009" s="4">
        <f t="shared" si="448"/>
        <v>3</v>
      </c>
      <c r="I4009" s="5">
        <f t="shared" si="446"/>
        <v>5.6603773584905662E-2</v>
      </c>
      <c r="M4009" s="3">
        <v>44</v>
      </c>
      <c r="N4009" s="11">
        <f t="shared" si="453"/>
        <v>1</v>
      </c>
      <c r="O4009" s="3">
        <v>1</v>
      </c>
      <c r="P4009" s="11">
        <f t="shared" si="449"/>
        <v>0</v>
      </c>
      <c r="Q4009" s="12">
        <f t="shared" si="450"/>
        <v>11</v>
      </c>
      <c r="R4009" s="12">
        <f t="shared" si="454"/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451"/>
        <v>558</v>
      </c>
      <c r="F4010" s="4">
        <f t="shared" si="452"/>
        <v>23</v>
      </c>
      <c r="G4010" s="4">
        <f t="shared" si="445"/>
        <v>17</v>
      </c>
      <c r="H4010" s="4">
        <f t="shared" si="448"/>
        <v>1</v>
      </c>
      <c r="I4010" s="5">
        <f t="shared" si="446"/>
        <v>6.25E-2</v>
      </c>
      <c r="M4010" s="3">
        <v>14</v>
      </c>
      <c r="N4010" s="11">
        <f t="shared" si="453"/>
        <v>1</v>
      </c>
      <c r="O4010" s="3">
        <v>1</v>
      </c>
      <c r="P4010" s="11">
        <f t="shared" si="449"/>
        <v>0</v>
      </c>
      <c r="Q4010" s="12">
        <f t="shared" si="450"/>
        <v>2</v>
      </c>
      <c r="R4010" s="12">
        <f t="shared" si="454"/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451"/>
        <v>311</v>
      </c>
      <c r="F4011" s="4">
        <f t="shared" si="452"/>
        <v>16</v>
      </c>
      <c r="G4011" s="4">
        <f t="shared" si="445"/>
        <v>12</v>
      </c>
      <c r="H4011" s="4">
        <f t="shared" si="448"/>
        <v>0</v>
      </c>
      <c r="I4011" s="5">
        <f t="shared" si="446"/>
        <v>0</v>
      </c>
      <c r="M4011" s="3">
        <v>8</v>
      </c>
      <c r="N4011" s="11">
        <f t="shared" si="453"/>
        <v>0</v>
      </c>
      <c r="O4011" s="3">
        <v>0</v>
      </c>
      <c r="P4011" s="11">
        <f t="shared" si="449"/>
        <v>0</v>
      </c>
      <c r="Q4011" s="12">
        <f t="shared" si="450"/>
        <v>4</v>
      </c>
      <c r="R4011" s="12">
        <f t="shared" si="454"/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451"/>
        <v>656</v>
      </c>
      <c r="F4012" s="4">
        <f t="shared" si="452"/>
        <v>111</v>
      </c>
      <c r="G4012" s="4">
        <f t="shared" si="445"/>
        <v>23</v>
      </c>
      <c r="H4012" s="4">
        <f t="shared" si="448"/>
        <v>5</v>
      </c>
      <c r="I4012" s="5">
        <f t="shared" si="446"/>
        <v>0.27777777777777779</v>
      </c>
      <c r="M4012" s="3">
        <v>15</v>
      </c>
      <c r="N4012" s="11">
        <f t="shared" si="453"/>
        <v>0</v>
      </c>
      <c r="O4012" s="3">
        <v>1</v>
      </c>
      <c r="P4012" s="11">
        <f t="shared" si="449"/>
        <v>0</v>
      </c>
      <c r="Q4012" s="12">
        <f t="shared" si="450"/>
        <v>7</v>
      </c>
      <c r="R4012" s="12">
        <f t="shared" si="454"/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451"/>
        <v>628</v>
      </c>
      <c r="F4013" s="4">
        <f t="shared" si="452"/>
        <v>30</v>
      </c>
      <c r="G4013" s="4">
        <f t="shared" si="445"/>
        <v>14</v>
      </c>
      <c r="H4013" s="4">
        <f t="shared" si="448"/>
        <v>0</v>
      </c>
      <c r="I4013" s="5">
        <f t="shared" si="446"/>
        <v>0</v>
      </c>
      <c r="M4013" s="3">
        <v>10</v>
      </c>
      <c r="N4013" s="11">
        <f t="shared" si="453"/>
        <v>0</v>
      </c>
      <c r="O4013" s="3">
        <v>1</v>
      </c>
      <c r="P4013" s="11">
        <f t="shared" si="449"/>
        <v>0</v>
      </c>
      <c r="Q4013" s="12">
        <f t="shared" si="450"/>
        <v>3</v>
      </c>
      <c r="R4013" s="12">
        <f t="shared" si="454"/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451"/>
        <v>1079</v>
      </c>
      <c r="F4014" s="4">
        <f t="shared" si="452"/>
        <v>60</v>
      </c>
      <c r="G4014" s="4">
        <f t="shared" si="445"/>
        <v>56</v>
      </c>
      <c r="H4014" s="4">
        <f t="shared" si="448"/>
        <v>3</v>
      </c>
      <c r="I4014" s="5">
        <f t="shared" si="446"/>
        <v>5.6603773584905662E-2</v>
      </c>
      <c r="M4014" s="3">
        <v>28</v>
      </c>
      <c r="N4014" s="11">
        <f t="shared" si="453"/>
        <v>1</v>
      </c>
      <c r="O4014" s="3">
        <v>0</v>
      </c>
      <c r="P4014" s="11">
        <f t="shared" si="449"/>
        <v>0</v>
      </c>
      <c r="Q4014" s="12">
        <f t="shared" si="450"/>
        <v>28</v>
      </c>
      <c r="R4014" s="12">
        <f t="shared" si="454"/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451"/>
        <v>331</v>
      </c>
      <c r="F4015" s="4">
        <f t="shared" si="452"/>
        <v>10</v>
      </c>
      <c r="G4015" s="4">
        <f t="shared" si="445"/>
        <v>10</v>
      </c>
      <c r="H4015" s="4">
        <f t="shared" si="448"/>
        <v>0</v>
      </c>
      <c r="I4015" s="5">
        <f t="shared" si="446"/>
        <v>0</v>
      </c>
      <c r="M4015" s="3">
        <v>7</v>
      </c>
      <c r="N4015" s="11">
        <f t="shared" si="453"/>
        <v>0</v>
      </c>
      <c r="O4015" s="3">
        <v>0</v>
      </c>
      <c r="P4015" s="11">
        <f t="shared" si="449"/>
        <v>0</v>
      </c>
      <c r="Q4015" s="12">
        <f t="shared" si="450"/>
        <v>3</v>
      </c>
      <c r="R4015" s="12">
        <f t="shared" si="454"/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451"/>
        <v>314</v>
      </c>
      <c r="F4016" s="4">
        <f t="shared" si="452"/>
        <v>7</v>
      </c>
      <c r="G4016" s="4">
        <f t="shared" si="445"/>
        <v>5</v>
      </c>
      <c r="H4016" s="4">
        <f t="shared" si="448"/>
        <v>0</v>
      </c>
      <c r="I4016" s="5">
        <f t="shared" si="446"/>
        <v>0</v>
      </c>
      <c r="M4016" s="3">
        <v>5</v>
      </c>
      <c r="N4016" s="11">
        <f t="shared" si="453"/>
        <v>0</v>
      </c>
      <c r="O4016" s="3">
        <v>0</v>
      </c>
      <c r="P4016" s="11">
        <f t="shared" si="449"/>
        <v>0</v>
      </c>
      <c r="Q4016" s="12">
        <f t="shared" si="450"/>
        <v>0</v>
      </c>
      <c r="R4016" s="12">
        <f t="shared" si="454"/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451"/>
        <v>259</v>
      </c>
      <c r="F4017" s="4">
        <f t="shared" si="452"/>
        <v>4</v>
      </c>
      <c r="G4017" s="4">
        <f t="shared" si="445"/>
        <v>5</v>
      </c>
      <c r="H4017" s="4">
        <f t="shared" si="448"/>
        <v>0</v>
      </c>
      <c r="I4017" s="5">
        <f t="shared" si="446"/>
        <v>0</v>
      </c>
      <c r="M4017" s="3">
        <v>5</v>
      </c>
      <c r="N4017" s="11">
        <f t="shared" si="453"/>
        <v>0</v>
      </c>
      <c r="O4017" s="3">
        <v>0</v>
      </c>
      <c r="P4017" s="11">
        <f t="shared" si="449"/>
        <v>0</v>
      </c>
      <c r="Q4017" s="12">
        <f t="shared" si="450"/>
        <v>0</v>
      </c>
      <c r="R4017" s="12">
        <f t="shared" si="454"/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451"/>
        <v>522</v>
      </c>
      <c r="F4018" s="4">
        <f t="shared" si="452"/>
        <v>17</v>
      </c>
      <c r="G4018" s="4">
        <f t="shared" si="445"/>
        <v>19</v>
      </c>
      <c r="H4018" s="4">
        <f t="shared" si="448"/>
        <v>3</v>
      </c>
      <c r="I4018" s="5">
        <f t="shared" si="446"/>
        <v>0.1875</v>
      </c>
      <c r="M4018" s="3">
        <v>16</v>
      </c>
      <c r="N4018" s="11">
        <f t="shared" si="453"/>
        <v>2</v>
      </c>
      <c r="O4018" s="3">
        <v>0</v>
      </c>
      <c r="P4018" s="11">
        <f t="shared" si="449"/>
        <v>0</v>
      </c>
      <c r="Q4018" s="12">
        <f t="shared" si="450"/>
        <v>3</v>
      </c>
      <c r="R4018" s="12">
        <f t="shared" si="454"/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451"/>
        <v>1283</v>
      </c>
      <c r="F4019" s="4">
        <f t="shared" si="452"/>
        <v>64</v>
      </c>
      <c r="G4019" s="4">
        <f t="shared" si="445"/>
        <v>44</v>
      </c>
      <c r="H4019" s="4">
        <f t="shared" si="448"/>
        <v>3</v>
      </c>
      <c r="I4019" s="5">
        <f t="shared" si="446"/>
        <v>7.3170731707317069E-2</v>
      </c>
      <c r="M4019" s="3">
        <v>19</v>
      </c>
      <c r="N4019" s="11">
        <f t="shared" si="453"/>
        <v>3</v>
      </c>
      <c r="O4019" s="3">
        <v>0</v>
      </c>
      <c r="P4019" s="11">
        <f t="shared" si="449"/>
        <v>0</v>
      </c>
      <c r="Q4019" s="12">
        <f t="shared" si="450"/>
        <v>25</v>
      </c>
      <c r="R4019" s="12">
        <f t="shared" si="454"/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451"/>
        <v>341</v>
      </c>
      <c r="F4020" s="4">
        <f t="shared" si="452"/>
        <v>6</v>
      </c>
      <c r="G4020" s="4">
        <f t="shared" si="445"/>
        <v>9</v>
      </c>
      <c r="H4020" s="4">
        <f t="shared" si="448"/>
        <v>2</v>
      </c>
      <c r="I4020" s="5">
        <f t="shared" si="446"/>
        <v>0.2857142857142857</v>
      </c>
      <c r="M4020" s="3">
        <v>1</v>
      </c>
      <c r="N4020" s="11">
        <f t="shared" si="453"/>
        <v>0</v>
      </c>
      <c r="O4020" s="3">
        <v>0</v>
      </c>
      <c r="P4020" s="11">
        <f t="shared" si="449"/>
        <v>0</v>
      </c>
      <c r="Q4020" s="12">
        <f t="shared" si="450"/>
        <v>8</v>
      </c>
      <c r="R4020" s="12">
        <f t="shared" si="454"/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451"/>
        <v>1977</v>
      </c>
      <c r="F4021" s="4">
        <f t="shared" si="452"/>
        <v>78</v>
      </c>
      <c r="G4021" s="4">
        <f t="shared" si="445"/>
        <v>84</v>
      </c>
      <c r="H4021" s="4">
        <f t="shared" si="448"/>
        <v>4</v>
      </c>
      <c r="I4021" s="5">
        <f t="shared" si="446"/>
        <v>0.05</v>
      </c>
      <c r="M4021" s="3">
        <v>51</v>
      </c>
      <c r="N4021" s="11">
        <f t="shared" si="453"/>
        <v>2</v>
      </c>
      <c r="O4021" s="3">
        <v>1</v>
      </c>
      <c r="P4021" s="11">
        <f t="shared" si="449"/>
        <v>0</v>
      </c>
      <c r="Q4021" s="12">
        <f t="shared" si="450"/>
        <v>32</v>
      </c>
      <c r="R4021" s="12">
        <f t="shared" si="454"/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451"/>
        <v>19905</v>
      </c>
      <c r="F4022" s="4">
        <f t="shared" si="452"/>
        <v>672</v>
      </c>
      <c r="G4022" s="4">
        <f t="shared" si="445"/>
        <v>2999</v>
      </c>
      <c r="H4022" s="4">
        <f t="shared" si="448"/>
        <v>95</v>
      </c>
      <c r="I4022" s="5">
        <f t="shared" si="446"/>
        <v>3.2713498622589529E-2</v>
      </c>
      <c r="M4022" s="3">
        <v>1466</v>
      </c>
      <c r="N4022" s="11">
        <f t="shared" si="453"/>
        <v>54</v>
      </c>
      <c r="O4022" s="3">
        <v>29</v>
      </c>
      <c r="P4022" s="11">
        <f t="shared" si="449"/>
        <v>1</v>
      </c>
      <c r="Q4022" s="12">
        <f t="shared" si="450"/>
        <v>1504</v>
      </c>
      <c r="R4022" s="12">
        <f t="shared" si="454"/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451"/>
        <v>195</v>
      </c>
      <c r="F4023" s="4">
        <f t="shared" si="452"/>
        <v>9</v>
      </c>
      <c r="G4023" s="4">
        <f t="shared" si="445"/>
        <v>4</v>
      </c>
      <c r="H4023" s="4">
        <f t="shared" si="448"/>
        <v>0</v>
      </c>
      <c r="I4023" s="5">
        <f t="shared" si="446"/>
        <v>0</v>
      </c>
      <c r="M4023" s="3">
        <v>4</v>
      </c>
      <c r="N4023" s="11">
        <f t="shared" si="453"/>
        <v>0</v>
      </c>
      <c r="O4023" s="3">
        <v>0</v>
      </c>
      <c r="P4023" s="11">
        <f t="shared" si="449"/>
        <v>0</v>
      </c>
      <c r="Q4023" s="12">
        <f t="shared" si="450"/>
        <v>0</v>
      </c>
      <c r="R4023" s="12">
        <f t="shared" si="454"/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451"/>
        <v>732</v>
      </c>
      <c r="F4024" s="4">
        <f t="shared" si="452"/>
        <v>46</v>
      </c>
      <c r="G4024" s="4">
        <f t="shared" si="445"/>
        <v>25</v>
      </c>
      <c r="H4024" s="4">
        <f t="shared" si="448"/>
        <v>4</v>
      </c>
      <c r="I4024" s="5">
        <f t="shared" si="446"/>
        <v>0.19047619047619047</v>
      </c>
      <c r="M4024" s="3">
        <v>12</v>
      </c>
      <c r="N4024" s="11">
        <f t="shared" si="453"/>
        <v>1</v>
      </c>
      <c r="O4024" s="3">
        <v>0</v>
      </c>
      <c r="P4024" s="11">
        <f t="shared" si="449"/>
        <v>0</v>
      </c>
      <c r="Q4024" s="12">
        <f t="shared" si="450"/>
        <v>13</v>
      </c>
      <c r="R4024" s="12">
        <f t="shared" si="454"/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451"/>
        <v>1302</v>
      </c>
      <c r="F4025" s="4">
        <f t="shared" si="452"/>
        <v>46</v>
      </c>
      <c r="G4025" s="4">
        <f t="shared" si="445"/>
        <v>82</v>
      </c>
      <c r="H4025" s="4">
        <f t="shared" si="448"/>
        <v>2</v>
      </c>
      <c r="I4025" s="5">
        <f t="shared" si="446"/>
        <v>2.5000000000000001E-2</v>
      </c>
      <c r="M4025" s="3">
        <v>45</v>
      </c>
      <c r="N4025" s="11">
        <f t="shared" si="453"/>
        <v>1</v>
      </c>
      <c r="O4025" s="3">
        <v>0</v>
      </c>
      <c r="P4025" s="11">
        <f t="shared" si="449"/>
        <v>0</v>
      </c>
      <c r="Q4025" s="12">
        <f t="shared" si="450"/>
        <v>37</v>
      </c>
      <c r="R4025" s="12">
        <f t="shared" si="454"/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451"/>
        <v>822</v>
      </c>
      <c r="F4026" s="4">
        <f t="shared" si="452"/>
        <v>46</v>
      </c>
      <c r="G4026" s="4">
        <f t="shared" ref="G4026:G4089" si="455">C4026</f>
        <v>39</v>
      </c>
      <c r="H4026" s="4">
        <f t="shared" si="448"/>
        <v>3</v>
      </c>
      <c r="I4026" s="5">
        <f t="shared" si="446"/>
        <v>8.3333333333333329E-2</v>
      </c>
      <c r="M4026" s="3">
        <v>27</v>
      </c>
      <c r="N4026" s="11">
        <f t="shared" si="453"/>
        <v>1</v>
      </c>
      <c r="O4026" s="3">
        <v>0</v>
      </c>
      <c r="P4026" s="11">
        <f t="shared" si="449"/>
        <v>0</v>
      </c>
      <c r="Q4026" s="12">
        <f t="shared" si="450"/>
        <v>12</v>
      </c>
      <c r="R4026" s="12">
        <f t="shared" si="454"/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451"/>
        <v>1287</v>
      </c>
      <c r="F4027" s="4">
        <f t="shared" si="452"/>
        <v>38</v>
      </c>
      <c r="G4027" s="4">
        <f t="shared" si="455"/>
        <v>68</v>
      </c>
      <c r="H4027" s="4">
        <f t="shared" si="448"/>
        <v>5</v>
      </c>
      <c r="I4027" s="5">
        <f t="shared" si="446"/>
        <v>7.9365079365079361E-2</v>
      </c>
      <c r="M4027" s="3">
        <v>47</v>
      </c>
      <c r="N4027" s="11">
        <f t="shared" si="453"/>
        <v>0</v>
      </c>
      <c r="O4027" s="3">
        <v>1</v>
      </c>
      <c r="P4027" s="11">
        <f t="shared" si="449"/>
        <v>0</v>
      </c>
      <c r="Q4027" s="12">
        <f t="shared" si="450"/>
        <v>20</v>
      </c>
      <c r="R4027" s="12">
        <f t="shared" si="454"/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451"/>
        <v>263</v>
      </c>
      <c r="F4028" s="4">
        <f t="shared" si="452"/>
        <v>10</v>
      </c>
      <c r="G4028" s="4">
        <f t="shared" si="455"/>
        <v>5</v>
      </c>
      <c r="H4028" s="4">
        <f t="shared" si="448"/>
        <v>1</v>
      </c>
      <c r="I4028" s="5">
        <f t="shared" si="446"/>
        <v>0.25</v>
      </c>
      <c r="M4028" s="3">
        <v>3</v>
      </c>
      <c r="N4028" s="11">
        <f t="shared" si="453"/>
        <v>1</v>
      </c>
      <c r="O4028" s="3">
        <v>0</v>
      </c>
      <c r="P4028" s="11">
        <f t="shared" si="449"/>
        <v>0</v>
      </c>
      <c r="Q4028" s="12">
        <f t="shared" si="450"/>
        <v>2</v>
      </c>
      <c r="R4028" s="12">
        <f t="shared" si="454"/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451"/>
        <v>1361</v>
      </c>
      <c r="F4029" s="4">
        <f t="shared" si="452"/>
        <v>54</v>
      </c>
      <c r="G4029" s="4">
        <f t="shared" si="455"/>
        <v>36</v>
      </c>
      <c r="H4029" s="4">
        <f t="shared" si="448"/>
        <v>0</v>
      </c>
      <c r="I4029" s="5">
        <f t="shared" si="446"/>
        <v>0</v>
      </c>
      <c r="M4029" s="3">
        <v>30</v>
      </c>
      <c r="N4029" s="11">
        <f t="shared" si="453"/>
        <v>0</v>
      </c>
      <c r="O4029" s="3">
        <v>1</v>
      </c>
      <c r="P4029" s="11">
        <f t="shared" si="449"/>
        <v>0</v>
      </c>
      <c r="Q4029" s="12">
        <f t="shared" si="450"/>
        <v>5</v>
      </c>
      <c r="R4029" s="12">
        <f t="shared" si="454"/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451"/>
        <v>1443</v>
      </c>
      <c r="F4030" s="4">
        <f t="shared" si="452"/>
        <v>47</v>
      </c>
      <c r="G4030" s="4">
        <f t="shared" si="455"/>
        <v>53</v>
      </c>
      <c r="H4030" s="4">
        <f t="shared" si="448"/>
        <v>3</v>
      </c>
      <c r="I4030" s="5">
        <f t="shared" si="446"/>
        <v>0.06</v>
      </c>
      <c r="M4030" s="3">
        <v>30</v>
      </c>
      <c r="N4030" s="11">
        <f t="shared" si="453"/>
        <v>1</v>
      </c>
      <c r="O4030" s="3">
        <v>1</v>
      </c>
      <c r="P4030" s="11">
        <f t="shared" si="449"/>
        <v>0</v>
      </c>
      <c r="Q4030" s="12">
        <f t="shared" si="450"/>
        <v>22</v>
      </c>
      <c r="R4030" s="12">
        <f t="shared" si="454"/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451"/>
        <v>518</v>
      </c>
      <c r="F4031" s="4">
        <f t="shared" si="452"/>
        <v>29</v>
      </c>
      <c r="G4031" s="4">
        <f t="shared" si="455"/>
        <v>8</v>
      </c>
      <c r="H4031" s="4">
        <f t="shared" si="448"/>
        <v>0</v>
      </c>
      <c r="I4031" s="5">
        <f t="shared" si="446"/>
        <v>0</v>
      </c>
      <c r="M4031" s="3">
        <v>4</v>
      </c>
      <c r="N4031" s="11">
        <f t="shared" si="453"/>
        <v>0</v>
      </c>
      <c r="O4031" s="3">
        <v>0</v>
      </c>
      <c r="P4031" s="11">
        <f t="shared" si="449"/>
        <v>0</v>
      </c>
      <c r="Q4031" s="12">
        <f t="shared" si="450"/>
        <v>4</v>
      </c>
      <c r="R4031" s="12">
        <f t="shared" si="454"/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451"/>
        <v>319</v>
      </c>
      <c r="F4032" s="4">
        <f t="shared" si="452"/>
        <v>12</v>
      </c>
      <c r="G4032" s="4">
        <f t="shared" si="455"/>
        <v>7</v>
      </c>
      <c r="H4032" s="4">
        <f t="shared" si="448"/>
        <v>1</v>
      </c>
      <c r="I4032" s="5">
        <f t="shared" si="446"/>
        <v>0.16666666666666666</v>
      </c>
      <c r="M4032" s="3">
        <v>4</v>
      </c>
      <c r="N4032" s="11">
        <f t="shared" si="453"/>
        <v>0</v>
      </c>
      <c r="O4032" s="3">
        <v>0</v>
      </c>
      <c r="P4032" s="11">
        <f t="shared" si="449"/>
        <v>0</v>
      </c>
      <c r="Q4032" s="12">
        <f t="shared" si="450"/>
        <v>3</v>
      </c>
      <c r="R4032" s="12">
        <f t="shared" si="454"/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451"/>
        <v>968</v>
      </c>
      <c r="F4033" s="4">
        <f t="shared" si="452"/>
        <v>40</v>
      </c>
      <c r="G4033" s="4">
        <f t="shared" si="455"/>
        <v>43</v>
      </c>
      <c r="H4033" s="4">
        <f t="shared" si="448"/>
        <v>0</v>
      </c>
      <c r="I4033" s="5">
        <f t="shared" si="446"/>
        <v>0</v>
      </c>
      <c r="M4033" s="3">
        <v>35</v>
      </c>
      <c r="N4033" s="11">
        <f t="shared" si="453"/>
        <v>0</v>
      </c>
      <c r="O4033" s="3">
        <v>2</v>
      </c>
      <c r="P4033" s="11">
        <f t="shared" si="449"/>
        <v>0</v>
      </c>
      <c r="Q4033" s="12">
        <f t="shared" si="450"/>
        <v>6</v>
      </c>
      <c r="R4033" s="12">
        <f t="shared" si="454"/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451"/>
        <v>358</v>
      </c>
      <c r="F4034" s="4">
        <f t="shared" si="452"/>
        <v>3</v>
      </c>
      <c r="G4034" s="4">
        <f t="shared" si="455"/>
        <v>28</v>
      </c>
      <c r="H4034" s="4">
        <f t="shared" si="448"/>
        <v>0</v>
      </c>
      <c r="I4034" s="5">
        <f t="shared" si="446"/>
        <v>0</v>
      </c>
      <c r="M4034" s="3">
        <v>23</v>
      </c>
      <c r="N4034" s="11">
        <f t="shared" si="453"/>
        <v>1</v>
      </c>
      <c r="O4034" s="3">
        <v>1</v>
      </c>
      <c r="P4034" s="11">
        <f t="shared" si="449"/>
        <v>0</v>
      </c>
      <c r="Q4034" s="12">
        <f t="shared" si="450"/>
        <v>4</v>
      </c>
      <c r="R4034" s="12">
        <f t="shared" si="454"/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451"/>
        <v>1094</v>
      </c>
      <c r="F4035" s="4">
        <f t="shared" si="452"/>
        <v>74</v>
      </c>
      <c r="G4035" s="4">
        <f t="shared" si="455"/>
        <v>22</v>
      </c>
      <c r="H4035" s="4">
        <f t="shared" si="448"/>
        <v>3</v>
      </c>
      <c r="I4035" s="5">
        <f t="shared" ref="I4035:I4098" si="456">IFERROR((G4035-SUMIFS(G:G,A:A,A4035-1,B:B,B4035))/SUMIFS(G:G,A:A,A4035-1,B:B,B4035),0)</f>
        <v>0.15789473684210525</v>
      </c>
      <c r="M4035" s="3">
        <v>14</v>
      </c>
      <c r="N4035" s="11">
        <f t="shared" si="453"/>
        <v>2</v>
      </c>
      <c r="O4035" s="3">
        <v>2</v>
      </c>
      <c r="P4035" s="11">
        <f t="shared" si="449"/>
        <v>0</v>
      </c>
      <c r="Q4035" s="12">
        <f t="shared" si="450"/>
        <v>6</v>
      </c>
      <c r="R4035" s="12">
        <f t="shared" si="454"/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451"/>
        <v>3534</v>
      </c>
      <c r="F4036" s="4">
        <f t="shared" si="452"/>
        <v>75</v>
      </c>
      <c r="G4036" s="4">
        <f t="shared" si="455"/>
        <v>180</v>
      </c>
      <c r="H4036" s="4">
        <f t="shared" si="448"/>
        <v>8</v>
      </c>
      <c r="I4036" s="5">
        <f t="shared" si="456"/>
        <v>4.6511627906976744E-2</v>
      </c>
      <c r="M4036" s="3">
        <v>91</v>
      </c>
      <c r="N4036" s="11">
        <f t="shared" si="453"/>
        <v>2</v>
      </c>
      <c r="O4036" s="3">
        <v>13</v>
      </c>
      <c r="P4036" s="11">
        <f t="shared" si="449"/>
        <v>0</v>
      </c>
      <c r="Q4036" s="12">
        <f t="shared" si="450"/>
        <v>76</v>
      </c>
      <c r="R4036" s="12">
        <f t="shared" si="454"/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451"/>
        <v>77</v>
      </c>
      <c r="F4037" s="4">
        <f t="shared" si="452"/>
        <v>2</v>
      </c>
      <c r="G4037" s="4">
        <f t="shared" si="455"/>
        <v>0</v>
      </c>
      <c r="H4037" s="4">
        <f t="shared" ref="H4037:H4100" si="457">G4037-SUMIFS(G:G,A:A,A4037-1,B:B,B4037)</f>
        <v>0</v>
      </c>
      <c r="I4037" s="5">
        <f t="shared" si="456"/>
        <v>0</v>
      </c>
      <c r="M4037" s="3">
        <v>0</v>
      </c>
      <c r="N4037" s="11">
        <f t="shared" si="453"/>
        <v>0</v>
      </c>
      <c r="O4037" s="3">
        <v>0</v>
      </c>
      <c r="P4037" s="11">
        <f t="shared" si="449"/>
        <v>0</v>
      </c>
      <c r="Q4037" s="12">
        <f t="shared" si="450"/>
        <v>0</v>
      </c>
      <c r="R4037" s="12">
        <f t="shared" si="454"/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451"/>
        <v>566</v>
      </c>
      <c r="F4038" s="4">
        <f t="shared" si="452"/>
        <v>20</v>
      </c>
      <c r="G4038" s="4">
        <f t="shared" si="455"/>
        <v>20</v>
      </c>
      <c r="H4038" s="4">
        <f t="shared" si="457"/>
        <v>1</v>
      </c>
      <c r="I4038" s="5">
        <f t="shared" si="456"/>
        <v>5.2631578947368418E-2</v>
      </c>
      <c r="M4038" s="3">
        <v>13</v>
      </c>
      <c r="N4038" s="11">
        <f t="shared" si="453"/>
        <v>1</v>
      </c>
      <c r="O4038" s="3">
        <v>0</v>
      </c>
      <c r="P4038" s="11">
        <f t="shared" si="449"/>
        <v>0</v>
      </c>
      <c r="Q4038" s="12">
        <f t="shared" si="450"/>
        <v>7</v>
      </c>
      <c r="R4038" s="12">
        <f t="shared" si="454"/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451"/>
        <v>879</v>
      </c>
      <c r="F4039" s="4">
        <f t="shared" si="452"/>
        <v>11</v>
      </c>
      <c r="G4039" s="4">
        <f t="shared" si="455"/>
        <v>7</v>
      </c>
      <c r="H4039" s="4">
        <f t="shared" si="457"/>
        <v>0</v>
      </c>
      <c r="I4039" s="5">
        <f t="shared" si="456"/>
        <v>0</v>
      </c>
      <c r="M4039" s="3">
        <v>3</v>
      </c>
      <c r="N4039" s="11">
        <f t="shared" si="453"/>
        <v>0</v>
      </c>
      <c r="O4039" s="3">
        <v>0</v>
      </c>
      <c r="P4039" s="11">
        <f t="shared" si="449"/>
        <v>0</v>
      </c>
      <c r="Q4039" s="12">
        <f t="shared" si="450"/>
        <v>4</v>
      </c>
      <c r="R4039" s="12">
        <f t="shared" si="454"/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451"/>
        <v>970</v>
      </c>
      <c r="F4040" s="4">
        <f t="shared" si="452"/>
        <v>42</v>
      </c>
      <c r="G4040" s="4">
        <f t="shared" si="455"/>
        <v>31</v>
      </c>
      <c r="H4040" s="4">
        <f t="shared" si="457"/>
        <v>1</v>
      </c>
      <c r="I4040" s="5">
        <f t="shared" si="456"/>
        <v>3.3333333333333333E-2</v>
      </c>
      <c r="M4040" s="3">
        <v>27</v>
      </c>
      <c r="N4040" s="11">
        <f t="shared" si="453"/>
        <v>0</v>
      </c>
      <c r="O4040" s="3">
        <v>2</v>
      </c>
      <c r="P4040" s="11">
        <f t="shared" si="449"/>
        <v>0</v>
      </c>
      <c r="Q4040" s="12">
        <f t="shared" si="450"/>
        <v>2</v>
      </c>
      <c r="R4040" s="12">
        <f t="shared" si="454"/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451"/>
        <v>427</v>
      </c>
      <c r="F4041" s="4">
        <f t="shared" si="452"/>
        <v>12</v>
      </c>
      <c r="G4041" s="4">
        <f t="shared" si="455"/>
        <v>27</v>
      </c>
      <c r="H4041" s="4">
        <f t="shared" si="457"/>
        <v>2</v>
      </c>
      <c r="I4041" s="5">
        <f t="shared" si="456"/>
        <v>0.08</v>
      </c>
      <c r="M4041" s="3">
        <v>15</v>
      </c>
      <c r="N4041" s="11">
        <f t="shared" si="453"/>
        <v>1</v>
      </c>
      <c r="O4041" s="3">
        <v>1</v>
      </c>
      <c r="P4041" s="11">
        <f t="shared" si="449"/>
        <v>0</v>
      </c>
      <c r="Q4041" s="12">
        <f t="shared" si="450"/>
        <v>11</v>
      </c>
      <c r="R4041" s="12">
        <f t="shared" si="454"/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451"/>
        <v>641</v>
      </c>
      <c r="F4042" s="4">
        <f t="shared" si="452"/>
        <v>6</v>
      </c>
      <c r="G4042" s="4">
        <f t="shared" si="455"/>
        <v>9</v>
      </c>
      <c r="H4042" s="4">
        <f t="shared" si="457"/>
        <v>0</v>
      </c>
      <c r="I4042" s="5">
        <f t="shared" si="456"/>
        <v>0</v>
      </c>
      <c r="M4042" s="3">
        <v>5</v>
      </c>
      <c r="N4042" s="11">
        <f t="shared" si="453"/>
        <v>0</v>
      </c>
      <c r="O4042" s="3">
        <v>0</v>
      </c>
      <c r="P4042" s="11">
        <f t="shared" si="449"/>
        <v>0</v>
      </c>
      <c r="Q4042" s="12">
        <f t="shared" si="450"/>
        <v>4</v>
      </c>
      <c r="R4042" s="12">
        <f t="shared" si="454"/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451"/>
        <v>754</v>
      </c>
      <c r="F4043" s="4">
        <f t="shared" si="452"/>
        <v>20</v>
      </c>
      <c r="G4043" s="4">
        <f t="shared" si="455"/>
        <v>13</v>
      </c>
      <c r="H4043" s="4">
        <f t="shared" si="457"/>
        <v>0</v>
      </c>
      <c r="I4043" s="5">
        <f t="shared" si="456"/>
        <v>0</v>
      </c>
      <c r="M4043" s="3">
        <v>11</v>
      </c>
      <c r="N4043" s="11">
        <f t="shared" si="453"/>
        <v>1</v>
      </c>
      <c r="O4043" s="3">
        <v>0</v>
      </c>
      <c r="P4043" s="11">
        <f t="shared" si="449"/>
        <v>0</v>
      </c>
      <c r="Q4043" s="12">
        <f t="shared" si="450"/>
        <v>2</v>
      </c>
      <c r="R4043" s="12">
        <f t="shared" si="454"/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451"/>
        <v>640</v>
      </c>
      <c r="F4044" s="4">
        <f t="shared" si="452"/>
        <v>30</v>
      </c>
      <c r="G4044" s="4">
        <f t="shared" si="455"/>
        <v>45</v>
      </c>
      <c r="H4044" s="4">
        <f t="shared" si="457"/>
        <v>0</v>
      </c>
      <c r="I4044" s="5">
        <f t="shared" si="456"/>
        <v>0</v>
      </c>
      <c r="M4044" s="3">
        <v>2</v>
      </c>
      <c r="N4044" s="11">
        <f t="shared" si="453"/>
        <v>0</v>
      </c>
      <c r="O4044" s="3">
        <v>0</v>
      </c>
      <c r="P4044" s="11">
        <f t="shared" si="449"/>
        <v>0</v>
      </c>
      <c r="Q4044" s="12">
        <f t="shared" si="450"/>
        <v>43</v>
      </c>
      <c r="R4044" s="12">
        <f t="shared" si="454"/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451"/>
        <v>197</v>
      </c>
      <c r="F4045" s="4">
        <f t="shared" si="452"/>
        <v>4</v>
      </c>
      <c r="G4045" s="4">
        <f t="shared" si="455"/>
        <v>5</v>
      </c>
      <c r="H4045" s="4">
        <f t="shared" si="457"/>
        <v>0</v>
      </c>
      <c r="I4045" s="5">
        <f t="shared" si="456"/>
        <v>0</v>
      </c>
      <c r="M4045" s="3">
        <v>4</v>
      </c>
      <c r="N4045" s="11">
        <f t="shared" si="453"/>
        <v>0</v>
      </c>
      <c r="O4045" s="3">
        <v>0</v>
      </c>
      <c r="P4045" s="11">
        <f t="shared" si="449"/>
        <v>0</v>
      </c>
      <c r="Q4045" s="12">
        <f t="shared" si="450"/>
        <v>1</v>
      </c>
      <c r="R4045" s="12">
        <f t="shared" si="454"/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451"/>
        <v>364</v>
      </c>
      <c r="F4046" s="4">
        <f t="shared" si="452"/>
        <v>25</v>
      </c>
      <c r="G4046" s="4">
        <f t="shared" si="455"/>
        <v>11</v>
      </c>
      <c r="H4046" s="4">
        <f t="shared" si="457"/>
        <v>0</v>
      </c>
      <c r="I4046" s="5">
        <f t="shared" si="456"/>
        <v>0</v>
      </c>
      <c r="M4046" s="3">
        <v>6</v>
      </c>
      <c r="N4046" s="11">
        <f t="shared" si="453"/>
        <v>0</v>
      </c>
      <c r="O4046" s="3">
        <v>1</v>
      </c>
      <c r="P4046" s="11">
        <f t="shared" si="449"/>
        <v>0</v>
      </c>
      <c r="Q4046" s="12">
        <f t="shared" si="450"/>
        <v>4</v>
      </c>
      <c r="R4046" s="12">
        <f t="shared" si="454"/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451"/>
        <v>400</v>
      </c>
      <c r="F4047" s="4">
        <f t="shared" si="452"/>
        <v>5</v>
      </c>
      <c r="G4047" s="4">
        <f t="shared" si="455"/>
        <v>7</v>
      </c>
      <c r="H4047" s="4">
        <f t="shared" si="457"/>
        <v>0</v>
      </c>
      <c r="I4047" s="5">
        <f t="shared" si="456"/>
        <v>0</v>
      </c>
      <c r="M4047" s="3">
        <v>6</v>
      </c>
      <c r="N4047" s="11">
        <f t="shared" si="453"/>
        <v>0</v>
      </c>
      <c r="O4047" s="3">
        <v>0</v>
      </c>
      <c r="P4047" s="11">
        <f t="shared" si="449"/>
        <v>0</v>
      </c>
      <c r="Q4047" s="12">
        <f t="shared" si="450"/>
        <v>1</v>
      </c>
      <c r="R4047" s="12">
        <f t="shared" si="454"/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451"/>
        <v>953</v>
      </c>
      <c r="F4048" s="4">
        <f t="shared" si="452"/>
        <v>36</v>
      </c>
      <c r="G4048" s="4">
        <f t="shared" si="455"/>
        <v>28</v>
      </c>
      <c r="H4048" s="4">
        <f t="shared" si="457"/>
        <v>4</v>
      </c>
      <c r="I4048" s="5">
        <f t="shared" si="456"/>
        <v>0.16666666666666666</v>
      </c>
      <c r="M4048" s="3">
        <v>17</v>
      </c>
      <c r="N4048" s="11">
        <f t="shared" si="453"/>
        <v>1</v>
      </c>
      <c r="O4048" s="3">
        <v>0</v>
      </c>
      <c r="P4048" s="11">
        <f t="shared" si="449"/>
        <v>0</v>
      </c>
      <c r="Q4048" s="12">
        <f t="shared" si="450"/>
        <v>11</v>
      </c>
      <c r="R4048" s="12">
        <f t="shared" si="454"/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451"/>
        <v>100</v>
      </c>
      <c r="F4049" s="4">
        <f t="shared" si="452"/>
        <v>7</v>
      </c>
      <c r="G4049" s="4">
        <f t="shared" si="455"/>
        <v>5</v>
      </c>
      <c r="H4049" s="4">
        <f t="shared" si="457"/>
        <v>2</v>
      </c>
      <c r="I4049" s="5">
        <f t="shared" si="456"/>
        <v>0.66666666666666663</v>
      </c>
      <c r="M4049" s="3">
        <v>3</v>
      </c>
      <c r="N4049" s="11">
        <f t="shared" si="453"/>
        <v>0</v>
      </c>
      <c r="O4049" s="3">
        <v>0</v>
      </c>
      <c r="P4049" s="11">
        <f t="shared" si="449"/>
        <v>0</v>
      </c>
      <c r="Q4049" s="12">
        <f t="shared" si="450"/>
        <v>2</v>
      </c>
      <c r="R4049" s="12">
        <f t="shared" si="454"/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451"/>
        <v>8071</v>
      </c>
      <c r="F4050" s="4">
        <f t="shared" si="452"/>
        <v>174</v>
      </c>
      <c r="G4050" s="4">
        <f t="shared" si="455"/>
        <v>249</v>
      </c>
      <c r="H4050" s="4">
        <f t="shared" si="457"/>
        <v>6</v>
      </c>
      <c r="I4050" s="5">
        <f t="shared" si="456"/>
        <v>2.4691358024691357E-2</v>
      </c>
      <c r="M4050" s="3">
        <v>209</v>
      </c>
      <c r="N4050" s="11">
        <f t="shared" si="453"/>
        <v>5</v>
      </c>
      <c r="O4050" s="3">
        <v>5</v>
      </c>
      <c r="P4050" s="11">
        <f t="shared" si="449"/>
        <v>0</v>
      </c>
      <c r="Q4050" s="12">
        <f t="shared" si="450"/>
        <v>35</v>
      </c>
      <c r="R4050" s="12">
        <f t="shared" si="454"/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451"/>
        <v>1127</v>
      </c>
      <c r="F4051" s="4">
        <f t="shared" si="452"/>
        <v>4</v>
      </c>
      <c r="G4051" s="4">
        <f t="shared" si="455"/>
        <v>58</v>
      </c>
      <c r="H4051" s="4">
        <f t="shared" si="457"/>
        <v>1</v>
      </c>
      <c r="I4051" s="5">
        <f t="shared" si="456"/>
        <v>1.7543859649122806E-2</v>
      </c>
      <c r="M4051" s="3">
        <v>41</v>
      </c>
      <c r="N4051" s="11">
        <f t="shared" si="453"/>
        <v>0</v>
      </c>
      <c r="O4051" s="3">
        <v>0</v>
      </c>
      <c r="P4051" s="11">
        <f t="shared" si="449"/>
        <v>0</v>
      </c>
      <c r="Q4051" s="12">
        <f t="shared" si="450"/>
        <v>17</v>
      </c>
      <c r="R4051" s="12">
        <f t="shared" si="454"/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451"/>
        <v>431</v>
      </c>
      <c r="F4052" s="4">
        <f t="shared" si="452"/>
        <v>19</v>
      </c>
      <c r="G4052" s="4">
        <f t="shared" si="455"/>
        <v>25</v>
      </c>
      <c r="H4052" s="4">
        <f t="shared" si="457"/>
        <v>1</v>
      </c>
      <c r="I4052" s="5">
        <f t="shared" si="456"/>
        <v>4.1666666666666664E-2</v>
      </c>
      <c r="M4052" s="3">
        <v>17</v>
      </c>
      <c r="N4052" s="11">
        <f t="shared" si="453"/>
        <v>1</v>
      </c>
      <c r="O4052" s="3">
        <v>0</v>
      </c>
      <c r="P4052" s="11">
        <f t="shared" si="449"/>
        <v>0</v>
      </c>
      <c r="Q4052" s="12">
        <f t="shared" si="450"/>
        <v>8</v>
      </c>
      <c r="R4052" s="12">
        <f t="shared" si="454"/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451"/>
        <v>971</v>
      </c>
      <c r="F4053" s="4">
        <f t="shared" si="452"/>
        <v>42</v>
      </c>
      <c r="G4053" s="4">
        <f t="shared" si="455"/>
        <v>17</v>
      </c>
      <c r="H4053" s="4">
        <f t="shared" si="457"/>
        <v>0</v>
      </c>
      <c r="I4053" s="5">
        <f t="shared" si="456"/>
        <v>0</v>
      </c>
      <c r="M4053" s="3">
        <v>17</v>
      </c>
      <c r="N4053" s="11">
        <f t="shared" si="453"/>
        <v>1</v>
      </c>
      <c r="O4053" s="3">
        <v>0</v>
      </c>
      <c r="P4053" s="11">
        <f t="shared" si="449"/>
        <v>0</v>
      </c>
      <c r="Q4053" s="12">
        <f t="shared" si="450"/>
        <v>0</v>
      </c>
      <c r="R4053" s="12">
        <f t="shared" si="454"/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451"/>
        <v>152</v>
      </c>
      <c r="F4054" s="4">
        <f t="shared" si="452"/>
        <v>11</v>
      </c>
      <c r="G4054" s="4">
        <f t="shared" si="455"/>
        <v>2</v>
      </c>
      <c r="H4054" s="4">
        <f t="shared" si="457"/>
        <v>0</v>
      </c>
      <c r="I4054" s="5">
        <f t="shared" si="456"/>
        <v>0</v>
      </c>
      <c r="M4054" s="3">
        <v>2</v>
      </c>
      <c r="N4054" s="11">
        <f t="shared" si="453"/>
        <v>0</v>
      </c>
      <c r="O4054" s="3">
        <v>0</v>
      </c>
      <c r="P4054" s="11">
        <f t="shared" si="449"/>
        <v>0</v>
      </c>
      <c r="Q4054" s="12">
        <f t="shared" si="450"/>
        <v>0</v>
      </c>
      <c r="R4054" s="12">
        <f t="shared" si="454"/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451"/>
        <v>708</v>
      </c>
      <c r="F4055" s="4">
        <f t="shared" si="452"/>
        <v>44</v>
      </c>
      <c r="G4055" s="4">
        <f t="shared" si="455"/>
        <v>16</v>
      </c>
      <c r="H4055" s="4">
        <f t="shared" si="457"/>
        <v>2</v>
      </c>
      <c r="I4055" s="5">
        <f t="shared" si="456"/>
        <v>0.14285714285714285</v>
      </c>
      <c r="M4055" s="3">
        <v>9</v>
      </c>
      <c r="N4055" s="11">
        <f t="shared" si="453"/>
        <v>0</v>
      </c>
      <c r="O4055" s="3">
        <v>0</v>
      </c>
      <c r="P4055" s="11">
        <f t="shared" si="449"/>
        <v>0</v>
      </c>
      <c r="Q4055" s="12">
        <f t="shared" si="450"/>
        <v>7</v>
      </c>
      <c r="R4055" s="12">
        <f t="shared" si="454"/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451"/>
        <v>721</v>
      </c>
      <c r="F4056" s="4">
        <f t="shared" si="452"/>
        <v>11</v>
      </c>
      <c r="G4056" s="4">
        <f t="shared" si="455"/>
        <v>39</v>
      </c>
      <c r="H4056" s="4">
        <f t="shared" si="457"/>
        <v>2</v>
      </c>
      <c r="I4056" s="5">
        <f t="shared" si="456"/>
        <v>5.4054054054054057E-2</v>
      </c>
      <c r="M4056" s="3">
        <v>26</v>
      </c>
      <c r="N4056" s="11">
        <f t="shared" si="453"/>
        <v>2</v>
      </c>
      <c r="O4056" s="3">
        <v>0</v>
      </c>
      <c r="P4056" s="11">
        <f t="shared" si="449"/>
        <v>0</v>
      </c>
      <c r="Q4056" s="12">
        <f t="shared" si="450"/>
        <v>13</v>
      </c>
      <c r="R4056" s="12">
        <f t="shared" si="454"/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451"/>
        <v>849</v>
      </c>
      <c r="F4057" s="4">
        <f t="shared" si="452"/>
        <v>42</v>
      </c>
      <c r="G4057" s="4">
        <f t="shared" si="455"/>
        <v>53</v>
      </c>
      <c r="H4057" s="4">
        <f t="shared" si="457"/>
        <v>3</v>
      </c>
      <c r="I4057" s="5">
        <f t="shared" si="456"/>
        <v>0.06</v>
      </c>
      <c r="M4057" s="3">
        <v>21</v>
      </c>
      <c r="N4057" s="11">
        <f t="shared" si="453"/>
        <v>1</v>
      </c>
      <c r="O4057" s="3">
        <v>3</v>
      </c>
      <c r="P4057" s="11">
        <f t="shared" si="449"/>
        <v>0</v>
      </c>
      <c r="Q4057" s="12">
        <f t="shared" si="450"/>
        <v>29</v>
      </c>
      <c r="R4057" s="12">
        <f t="shared" si="454"/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451"/>
        <v>3130</v>
      </c>
      <c r="F4058" s="4">
        <f t="shared" si="452"/>
        <v>77</v>
      </c>
      <c r="G4058" s="4">
        <f t="shared" si="455"/>
        <v>142</v>
      </c>
      <c r="H4058" s="4">
        <f t="shared" si="457"/>
        <v>2</v>
      </c>
      <c r="I4058" s="5">
        <f t="shared" si="456"/>
        <v>1.4285714285714285E-2</v>
      </c>
      <c r="M4058" s="3">
        <v>82</v>
      </c>
      <c r="N4058" s="11">
        <f t="shared" si="453"/>
        <v>8</v>
      </c>
      <c r="O4058" s="3">
        <v>1</v>
      </c>
      <c r="P4058" s="11">
        <f t="shared" si="449"/>
        <v>0</v>
      </c>
      <c r="Q4058" s="12">
        <f t="shared" si="450"/>
        <v>59</v>
      </c>
      <c r="R4058" s="12">
        <f t="shared" si="454"/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451"/>
        <v>586</v>
      </c>
      <c r="F4059" s="4">
        <f t="shared" si="452"/>
        <v>8</v>
      </c>
      <c r="G4059" s="4">
        <f t="shared" si="455"/>
        <v>29</v>
      </c>
      <c r="H4059" s="4">
        <f t="shared" si="457"/>
        <v>0</v>
      </c>
      <c r="I4059" s="5">
        <f t="shared" si="456"/>
        <v>0</v>
      </c>
      <c r="M4059" s="3">
        <v>24</v>
      </c>
      <c r="N4059" s="11">
        <f t="shared" si="453"/>
        <v>1</v>
      </c>
      <c r="O4059" s="3">
        <v>1</v>
      </c>
      <c r="P4059" s="11">
        <f t="shared" si="449"/>
        <v>0</v>
      </c>
      <c r="Q4059" s="12">
        <f t="shared" si="450"/>
        <v>4</v>
      </c>
      <c r="R4059" s="12">
        <f t="shared" si="454"/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451"/>
        <v>677</v>
      </c>
      <c r="F4060" s="4">
        <f t="shared" si="452"/>
        <v>29</v>
      </c>
      <c r="G4060" s="4">
        <f t="shared" si="455"/>
        <v>24</v>
      </c>
      <c r="H4060" s="4">
        <f t="shared" si="457"/>
        <v>1</v>
      </c>
      <c r="I4060" s="5">
        <f t="shared" si="456"/>
        <v>4.3478260869565216E-2</v>
      </c>
      <c r="M4060" s="3">
        <v>13</v>
      </c>
      <c r="N4060" s="11">
        <f t="shared" si="453"/>
        <v>2</v>
      </c>
      <c r="O4060" s="3">
        <v>1</v>
      </c>
      <c r="P4060" s="11">
        <f t="shared" ref="P4060:P4123" si="458">O4060-SUMIFS(O:O,B:B,B4060,A:A,A4060-1)</f>
        <v>0</v>
      </c>
      <c r="Q4060" s="12">
        <f t="shared" si="450"/>
        <v>10</v>
      </c>
      <c r="R4060" s="12">
        <f t="shared" si="454"/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451"/>
        <v>1783</v>
      </c>
      <c r="F4061" s="4">
        <f t="shared" si="452"/>
        <v>93</v>
      </c>
      <c r="G4061" s="4">
        <f t="shared" si="455"/>
        <v>49</v>
      </c>
      <c r="H4061" s="4">
        <f t="shared" si="457"/>
        <v>5</v>
      </c>
      <c r="I4061" s="5">
        <f t="shared" si="456"/>
        <v>0.11363636363636363</v>
      </c>
      <c r="M4061" s="3">
        <v>34</v>
      </c>
      <c r="N4061" s="11">
        <f t="shared" si="453"/>
        <v>0</v>
      </c>
      <c r="O4061" s="3">
        <v>0</v>
      </c>
      <c r="P4061" s="11">
        <f t="shared" si="458"/>
        <v>0</v>
      </c>
      <c r="Q4061" s="12">
        <f t="shared" si="450"/>
        <v>15</v>
      </c>
      <c r="R4061" s="12">
        <f t="shared" si="454"/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451"/>
        <v>1742</v>
      </c>
      <c r="F4062" s="4">
        <f t="shared" si="452"/>
        <v>89</v>
      </c>
      <c r="G4062" s="4">
        <f t="shared" si="455"/>
        <v>103</v>
      </c>
      <c r="H4062" s="4">
        <f t="shared" si="457"/>
        <v>3</v>
      </c>
      <c r="I4062" s="5">
        <f t="shared" si="456"/>
        <v>0.03</v>
      </c>
      <c r="M4062" s="3">
        <v>11</v>
      </c>
      <c r="N4062" s="11">
        <f t="shared" si="453"/>
        <v>0</v>
      </c>
      <c r="O4062" s="3">
        <v>1</v>
      </c>
      <c r="P4062" s="11">
        <f t="shared" si="458"/>
        <v>0</v>
      </c>
      <c r="Q4062" s="12">
        <f t="shared" si="450"/>
        <v>91</v>
      </c>
      <c r="R4062" s="12">
        <f t="shared" si="454"/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451"/>
        <v>452</v>
      </c>
      <c r="F4063" s="4">
        <f t="shared" si="452"/>
        <v>11</v>
      </c>
      <c r="G4063" s="4">
        <f t="shared" si="455"/>
        <v>11</v>
      </c>
      <c r="H4063" s="4">
        <f t="shared" si="457"/>
        <v>0</v>
      </c>
      <c r="I4063" s="5">
        <f t="shared" si="456"/>
        <v>0</v>
      </c>
      <c r="M4063" s="3">
        <v>10</v>
      </c>
      <c r="N4063" s="11">
        <f t="shared" si="453"/>
        <v>0</v>
      </c>
      <c r="O4063" s="3">
        <v>0</v>
      </c>
      <c r="P4063" s="11">
        <f t="shared" si="458"/>
        <v>0</v>
      </c>
      <c r="Q4063" s="12">
        <f t="shared" si="450"/>
        <v>1</v>
      </c>
      <c r="R4063" s="12">
        <f t="shared" si="454"/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451"/>
        <v>196</v>
      </c>
      <c r="F4064" s="4">
        <f t="shared" si="452"/>
        <v>5</v>
      </c>
      <c r="G4064" s="4">
        <f t="shared" si="455"/>
        <v>10</v>
      </c>
      <c r="H4064" s="4">
        <f t="shared" si="457"/>
        <v>1</v>
      </c>
      <c r="I4064" s="5">
        <f t="shared" si="456"/>
        <v>0.1111111111111111</v>
      </c>
      <c r="M4064" s="3">
        <v>4</v>
      </c>
      <c r="N4064" s="11">
        <f t="shared" si="453"/>
        <v>0</v>
      </c>
      <c r="O4064" s="3">
        <v>0</v>
      </c>
      <c r="P4064" s="11">
        <f t="shared" si="458"/>
        <v>0</v>
      </c>
      <c r="Q4064" s="12">
        <f t="shared" si="450"/>
        <v>6</v>
      </c>
      <c r="R4064" s="12">
        <f t="shared" si="454"/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451"/>
        <v>500</v>
      </c>
      <c r="F4065" s="4">
        <f t="shared" si="452"/>
        <v>25</v>
      </c>
      <c r="G4065" s="4">
        <f t="shared" si="455"/>
        <v>29</v>
      </c>
      <c r="H4065" s="4">
        <f t="shared" si="457"/>
        <v>8</v>
      </c>
      <c r="I4065" s="5">
        <f t="shared" si="456"/>
        <v>0.38095238095238093</v>
      </c>
      <c r="M4065" s="3">
        <v>12</v>
      </c>
      <c r="N4065" s="11">
        <f t="shared" si="453"/>
        <v>1</v>
      </c>
      <c r="O4065" s="3">
        <v>1</v>
      </c>
      <c r="P4065" s="11">
        <f t="shared" si="458"/>
        <v>0</v>
      </c>
      <c r="Q4065" s="12">
        <f t="shared" si="450"/>
        <v>16</v>
      </c>
      <c r="R4065" s="12">
        <f t="shared" si="454"/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451"/>
        <v>3821</v>
      </c>
      <c r="F4066" s="4">
        <f t="shared" si="452"/>
        <v>118</v>
      </c>
      <c r="G4066" s="4">
        <f t="shared" si="455"/>
        <v>149</v>
      </c>
      <c r="H4066" s="4">
        <f t="shared" si="457"/>
        <v>1</v>
      </c>
      <c r="I4066" s="5">
        <f t="shared" si="456"/>
        <v>6.7567567567567571E-3</v>
      </c>
      <c r="M4066" s="3">
        <v>78</v>
      </c>
      <c r="N4066" s="11">
        <f t="shared" si="453"/>
        <v>2</v>
      </c>
      <c r="O4066" s="3">
        <v>2</v>
      </c>
      <c r="P4066" s="11">
        <f t="shared" si="458"/>
        <v>0</v>
      </c>
      <c r="Q4066" s="12">
        <f t="shared" si="450"/>
        <v>69</v>
      </c>
      <c r="R4066" s="12">
        <f t="shared" si="454"/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451"/>
        <v>184</v>
      </c>
      <c r="F4067" s="4">
        <f t="shared" si="452"/>
        <v>4</v>
      </c>
      <c r="G4067" s="4">
        <f t="shared" si="455"/>
        <v>3</v>
      </c>
      <c r="H4067" s="4">
        <f t="shared" si="457"/>
        <v>0</v>
      </c>
      <c r="I4067" s="5">
        <f t="shared" si="456"/>
        <v>0</v>
      </c>
      <c r="M4067" s="3">
        <v>3</v>
      </c>
      <c r="N4067" s="11">
        <f t="shared" si="453"/>
        <v>2</v>
      </c>
      <c r="O4067" s="3">
        <v>0</v>
      </c>
      <c r="P4067" s="11">
        <f t="shared" si="458"/>
        <v>0</v>
      </c>
      <c r="Q4067" s="12">
        <f t="shared" si="450"/>
        <v>0</v>
      </c>
      <c r="R4067" s="12">
        <f t="shared" si="454"/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451"/>
        <v>359</v>
      </c>
      <c r="F4068" s="4">
        <f t="shared" si="452"/>
        <v>10</v>
      </c>
      <c r="G4068" s="4">
        <f t="shared" si="455"/>
        <v>6</v>
      </c>
      <c r="H4068" s="4">
        <f t="shared" si="457"/>
        <v>0</v>
      </c>
      <c r="I4068" s="5">
        <f t="shared" si="456"/>
        <v>0</v>
      </c>
      <c r="M4068" s="3">
        <v>6</v>
      </c>
      <c r="N4068" s="11">
        <f t="shared" si="453"/>
        <v>0</v>
      </c>
      <c r="O4068" s="3">
        <v>0</v>
      </c>
      <c r="P4068" s="11">
        <f t="shared" si="458"/>
        <v>0</v>
      </c>
      <c r="Q4068" s="12">
        <f t="shared" ref="Q4068:Q4100" si="459">G4068-O4068-M4068</f>
        <v>0</v>
      </c>
      <c r="R4068" s="12">
        <f t="shared" si="454"/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460">SUM(C4069:D4069)</f>
        <v>487</v>
      </c>
      <c r="F4069" s="4">
        <f t="shared" si="452"/>
        <v>17</v>
      </c>
      <c r="G4069" s="4">
        <f t="shared" si="455"/>
        <v>17</v>
      </c>
      <c r="H4069" s="4">
        <f t="shared" si="457"/>
        <v>2</v>
      </c>
      <c r="I4069" s="5">
        <f t="shared" si="456"/>
        <v>0.13333333333333333</v>
      </c>
      <c r="M4069" s="3">
        <v>9</v>
      </c>
      <c r="N4069" s="11">
        <f t="shared" si="453"/>
        <v>1</v>
      </c>
      <c r="O4069" s="3">
        <v>1</v>
      </c>
      <c r="P4069" s="11">
        <f t="shared" si="458"/>
        <v>0</v>
      </c>
      <c r="Q4069" s="12">
        <f t="shared" si="459"/>
        <v>7</v>
      </c>
      <c r="R4069" s="12">
        <f t="shared" si="454"/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460"/>
        <v>669</v>
      </c>
      <c r="F4070" s="4">
        <f t="shared" ref="F4070:F4133" si="461">E4070-SUMIFS(E:E,A:A,A4070-1,B:B,B4070)</f>
        <v>13</v>
      </c>
      <c r="G4070" s="4">
        <f t="shared" si="455"/>
        <v>9</v>
      </c>
      <c r="H4070" s="4">
        <f t="shared" si="457"/>
        <v>0</v>
      </c>
      <c r="I4070" s="5">
        <f t="shared" si="456"/>
        <v>0</v>
      </c>
      <c r="M4070" s="3">
        <v>7</v>
      </c>
      <c r="N4070" s="11">
        <f t="shared" ref="N4070:N4133" si="462">M4070-SUMIFS(M:M,B:B,B4070,A:A,A4070-1)</f>
        <v>0</v>
      </c>
      <c r="O4070" s="3">
        <v>0</v>
      </c>
      <c r="P4070" s="11">
        <f t="shared" si="458"/>
        <v>0</v>
      </c>
      <c r="Q4070" s="12">
        <f t="shared" si="459"/>
        <v>2</v>
      </c>
      <c r="R4070" s="12">
        <f t="shared" ref="R4070:R4133" si="463"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460"/>
        <v>103</v>
      </c>
      <c r="F4071" s="4">
        <f t="shared" si="461"/>
        <v>2</v>
      </c>
      <c r="G4071" s="4">
        <f t="shared" si="455"/>
        <v>12</v>
      </c>
      <c r="H4071" s="4">
        <f t="shared" si="457"/>
        <v>0</v>
      </c>
      <c r="I4071" s="5">
        <f t="shared" si="456"/>
        <v>0</v>
      </c>
      <c r="M4071" s="3">
        <v>7</v>
      </c>
      <c r="N4071" s="11">
        <f t="shared" si="462"/>
        <v>0</v>
      </c>
      <c r="O4071" s="3">
        <v>0</v>
      </c>
      <c r="P4071" s="11">
        <f t="shared" si="458"/>
        <v>0</v>
      </c>
      <c r="Q4071" s="12">
        <f t="shared" si="459"/>
        <v>5</v>
      </c>
      <c r="R4071" s="12">
        <f t="shared" si="463"/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460"/>
        <v>177</v>
      </c>
      <c r="F4072" s="4">
        <f t="shared" si="461"/>
        <v>0</v>
      </c>
      <c r="G4072" s="4">
        <f t="shared" si="455"/>
        <v>0</v>
      </c>
      <c r="H4072" s="4">
        <f t="shared" si="457"/>
        <v>0</v>
      </c>
      <c r="I4072" s="5">
        <f t="shared" si="456"/>
        <v>0</v>
      </c>
      <c r="M4072" s="3">
        <v>0</v>
      </c>
      <c r="N4072" s="11">
        <f t="shared" si="462"/>
        <v>0</v>
      </c>
      <c r="O4072" s="3">
        <v>0</v>
      </c>
      <c r="P4072" s="11">
        <f t="shared" si="458"/>
        <v>0</v>
      </c>
      <c r="Q4072" s="12">
        <f t="shared" si="459"/>
        <v>0</v>
      </c>
      <c r="R4072" s="12">
        <f t="shared" si="463"/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460"/>
        <v>232</v>
      </c>
      <c r="F4073" s="4">
        <f t="shared" si="461"/>
        <v>16</v>
      </c>
      <c r="G4073" s="4">
        <f t="shared" si="455"/>
        <v>12</v>
      </c>
      <c r="H4073" s="4">
        <f t="shared" si="457"/>
        <v>1</v>
      </c>
      <c r="I4073" s="5">
        <f t="shared" si="456"/>
        <v>9.0909090909090912E-2</v>
      </c>
      <c r="M4073" s="3">
        <v>6</v>
      </c>
      <c r="N4073" s="11">
        <f t="shared" si="462"/>
        <v>0</v>
      </c>
      <c r="O4073" s="3">
        <v>0</v>
      </c>
      <c r="P4073" s="11">
        <f t="shared" si="458"/>
        <v>0</v>
      </c>
      <c r="Q4073" s="12">
        <f t="shared" si="459"/>
        <v>6</v>
      </c>
      <c r="R4073" s="12">
        <f t="shared" si="463"/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460"/>
        <v>2147</v>
      </c>
      <c r="F4074" s="4">
        <f t="shared" si="461"/>
        <v>48</v>
      </c>
      <c r="G4074" s="4">
        <f t="shared" si="455"/>
        <v>139</v>
      </c>
      <c r="H4074" s="4">
        <f t="shared" si="457"/>
        <v>3</v>
      </c>
      <c r="I4074" s="5">
        <f t="shared" si="456"/>
        <v>2.2058823529411766E-2</v>
      </c>
      <c r="M4074" s="3">
        <v>89</v>
      </c>
      <c r="N4074" s="11">
        <f t="shared" si="462"/>
        <v>3</v>
      </c>
      <c r="O4074" s="3">
        <v>5</v>
      </c>
      <c r="P4074" s="11">
        <f t="shared" si="458"/>
        <v>0</v>
      </c>
      <c r="Q4074" s="12">
        <f t="shared" si="459"/>
        <v>45</v>
      </c>
      <c r="R4074" s="12">
        <f t="shared" si="463"/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460"/>
        <v>623</v>
      </c>
      <c r="F4075" s="4">
        <f t="shared" si="461"/>
        <v>26</v>
      </c>
      <c r="G4075" s="4">
        <f t="shared" si="455"/>
        <v>5</v>
      </c>
      <c r="H4075" s="4">
        <f t="shared" si="457"/>
        <v>0</v>
      </c>
      <c r="I4075" s="5">
        <f t="shared" si="456"/>
        <v>0</v>
      </c>
      <c r="M4075" s="3">
        <v>4</v>
      </c>
      <c r="N4075" s="11">
        <f t="shared" si="462"/>
        <v>0</v>
      </c>
      <c r="O4075" s="3">
        <v>0</v>
      </c>
      <c r="P4075" s="11">
        <f t="shared" si="458"/>
        <v>0</v>
      </c>
      <c r="Q4075" s="12">
        <f t="shared" si="459"/>
        <v>1</v>
      </c>
      <c r="R4075" s="12">
        <f t="shared" si="463"/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460"/>
        <v>1667</v>
      </c>
      <c r="F4076" s="4">
        <f t="shared" si="461"/>
        <v>35</v>
      </c>
      <c r="G4076" s="4">
        <f t="shared" si="455"/>
        <v>8</v>
      </c>
      <c r="H4076" s="4">
        <f t="shared" si="457"/>
        <v>1</v>
      </c>
      <c r="I4076" s="5">
        <f t="shared" si="456"/>
        <v>0.14285714285714285</v>
      </c>
      <c r="M4076" s="3">
        <v>8</v>
      </c>
      <c r="N4076" s="11">
        <f t="shared" si="462"/>
        <v>1</v>
      </c>
      <c r="O4076" s="3">
        <v>0</v>
      </c>
      <c r="P4076" s="11">
        <f t="shared" si="458"/>
        <v>0</v>
      </c>
      <c r="Q4076" s="12">
        <f t="shared" si="459"/>
        <v>0</v>
      </c>
      <c r="R4076" s="12">
        <f t="shared" si="463"/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460"/>
        <v>1926</v>
      </c>
      <c r="F4077" s="4">
        <f t="shared" si="461"/>
        <v>68</v>
      </c>
      <c r="G4077" s="4">
        <f t="shared" si="455"/>
        <v>184</v>
      </c>
      <c r="H4077" s="4">
        <f t="shared" si="457"/>
        <v>5</v>
      </c>
      <c r="I4077" s="5">
        <f t="shared" si="456"/>
        <v>2.7932960893854747E-2</v>
      </c>
      <c r="M4077" s="3">
        <v>112</v>
      </c>
      <c r="N4077" s="11">
        <f t="shared" si="462"/>
        <v>0</v>
      </c>
      <c r="O4077" s="3">
        <v>0</v>
      </c>
      <c r="P4077" s="11">
        <f t="shared" si="458"/>
        <v>0</v>
      </c>
      <c r="Q4077" s="12">
        <f t="shared" si="459"/>
        <v>72</v>
      </c>
      <c r="R4077" s="12">
        <f t="shared" si="463"/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460"/>
        <v>6055</v>
      </c>
      <c r="F4078" s="4">
        <f t="shared" si="461"/>
        <v>282</v>
      </c>
      <c r="G4078" s="4">
        <f t="shared" si="455"/>
        <v>603</v>
      </c>
      <c r="H4078" s="4">
        <f t="shared" si="457"/>
        <v>24</v>
      </c>
      <c r="I4078" s="5">
        <f t="shared" si="456"/>
        <v>4.145077720207254E-2</v>
      </c>
      <c r="M4078" s="3">
        <v>218</v>
      </c>
      <c r="N4078" s="11">
        <f t="shared" si="462"/>
        <v>9</v>
      </c>
      <c r="O4078" s="3">
        <v>11</v>
      </c>
      <c r="P4078" s="11">
        <f t="shared" si="458"/>
        <v>0</v>
      </c>
      <c r="Q4078" s="12">
        <f t="shared" si="459"/>
        <v>374</v>
      </c>
      <c r="R4078" s="12">
        <f t="shared" si="463"/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460"/>
        <v>297</v>
      </c>
      <c r="F4079" s="4">
        <f t="shared" si="461"/>
        <v>10</v>
      </c>
      <c r="G4079" s="4">
        <f t="shared" si="455"/>
        <v>12</v>
      </c>
      <c r="H4079" s="4">
        <f t="shared" si="457"/>
        <v>1</v>
      </c>
      <c r="I4079" s="5">
        <f t="shared" si="456"/>
        <v>9.0909090909090912E-2</v>
      </c>
      <c r="M4079" s="3">
        <v>12</v>
      </c>
      <c r="N4079" s="11">
        <f t="shared" si="462"/>
        <v>1</v>
      </c>
      <c r="O4079" s="3">
        <v>0</v>
      </c>
      <c r="P4079" s="11">
        <f t="shared" si="458"/>
        <v>0</v>
      </c>
      <c r="Q4079" s="12">
        <f t="shared" si="459"/>
        <v>0</v>
      </c>
      <c r="R4079" s="12">
        <f t="shared" si="463"/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460"/>
        <v>576</v>
      </c>
      <c r="F4080" s="4">
        <f t="shared" si="461"/>
        <v>27</v>
      </c>
      <c r="G4080" s="4">
        <f t="shared" si="455"/>
        <v>5</v>
      </c>
      <c r="H4080" s="4">
        <f t="shared" si="457"/>
        <v>0</v>
      </c>
      <c r="I4080" s="5">
        <f t="shared" si="456"/>
        <v>0</v>
      </c>
      <c r="M4080" s="3">
        <v>5</v>
      </c>
      <c r="N4080" s="11">
        <f t="shared" si="462"/>
        <v>0</v>
      </c>
      <c r="O4080" s="3">
        <v>0</v>
      </c>
      <c r="P4080" s="11">
        <f t="shared" si="458"/>
        <v>0</v>
      </c>
      <c r="Q4080" s="12">
        <f t="shared" si="459"/>
        <v>0</v>
      </c>
      <c r="R4080" s="12">
        <f t="shared" si="463"/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460"/>
        <v>2000</v>
      </c>
      <c r="F4081" s="4">
        <f t="shared" si="461"/>
        <v>77</v>
      </c>
      <c r="G4081" s="4">
        <f t="shared" si="455"/>
        <v>58</v>
      </c>
      <c r="H4081" s="4">
        <f t="shared" si="457"/>
        <v>7</v>
      </c>
      <c r="I4081" s="5">
        <f t="shared" si="456"/>
        <v>0.13725490196078433</v>
      </c>
      <c r="M4081" s="3">
        <v>39</v>
      </c>
      <c r="N4081" s="11">
        <f t="shared" si="462"/>
        <v>3</v>
      </c>
      <c r="O4081" s="3">
        <v>1</v>
      </c>
      <c r="P4081" s="11">
        <f t="shared" si="458"/>
        <v>0</v>
      </c>
      <c r="Q4081" s="12">
        <f t="shared" si="459"/>
        <v>18</v>
      </c>
      <c r="R4081" s="12">
        <f t="shared" si="463"/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460"/>
        <v>26508</v>
      </c>
      <c r="F4082" s="4">
        <f t="shared" si="461"/>
        <v>750</v>
      </c>
      <c r="G4082" s="4">
        <f t="shared" si="455"/>
        <v>2878</v>
      </c>
      <c r="H4082" s="4">
        <f t="shared" si="457"/>
        <v>63</v>
      </c>
      <c r="I4082" s="5">
        <f t="shared" si="456"/>
        <v>2.2380106571936058E-2</v>
      </c>
      <c r="M4082" s="3">
        <v>1499</v>
      </c>
      <c r="N4082" s="11">
        <f t="shared" si="462"/>
        <v>100</v>
      </c>
      <c r="O4082" s="3">
        <v>58</v>
      </c>
      <c r="P4082" s="11">
        <f t="shared" si="458"/>
        <v>3</v>
      </c>
      <c r="Q4082" s="12">
        <f t="shared" si="459"/>
        <v>1321</v>
      </c>
      <c r="R4082" s="12">
        <f t="shared" si="463"/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460"/>
        <v>519</v>
      </c>
      <c r="F4083" s="4">
        <f t="shared" si="461"/>
        <v>25</v>
      </c>
      <c r="G4083" s="4">
        <f t="shared" si="455"/>
        <v>24</v>
      </c>
      <c r="H4083" s="4">
        <f t="shared" si="457"/>
        <v>2</v>
      </c>
      <c r="I4083" s="5">
        <f t="shared" si="456"/>
        <v>9.0909090909090912E-2</v>
      </c>
      <c r="M4083" s="3">
        <v>14</v>
      </c>
      <c r="N4083" s="11">
        <f t="shared" si="462"/>
        <v>2</v>
      </c>
      <c r="O4083" s="3">
        <v>1</v>
      </c>
      <c r="P4083" s="11">
        <f t="shared" si="458"/>
        <v>0</v>
      </c>
      <c r="Q4083" s="12">
        <f t="shared" si="459"/>
        <v>9</v>
      </c>
      <c r="R4083" s="12">
        <f t="shared" si="463"/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460"/>
        <v>211</v>
      </c>
      <c r="F4084" s="4">
        <f t="shared" si="461"/>
        <v>10</v>
      </c>
      <c r="G4084" s="4">
        <f t="shared" si="455"/>
        <v>8</v>
      </c>
      <c r="H4084" s="4">
        <f t="shared" si="457"/>
        <v>1</v>
      </c>
      <c r="I4084" s="5">
        <f t="shared" si="456"/>
        <v>0.14285714285714285</v>
      </c>
      <c r="M4084" s="3">
        <v>2</v>
      </c>
      <c r="N4084" s="11">
        <f t="shared" si="462"/>
        <v>0</v>
      </c>
      <c r="O4084" s="3">
        <v>0</v>
      </c>
      <c r="P4084" s="11">
        <f t="shared" si="458"/>
        <v>0</v>
      </c>
      <c r="Q4084" s="12">
        <f t="shared" si="459"/>
        <v>6</v>
      </c>
      <c r="R4084" s="12">
        <f t="shared" si="463"/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460"/>
        <v>1899</v>
      </c>
      <c r="F4085" s="4">
        <f t="shared" si="461"/>
        <v>216</v>
      </c>
      <c r="G4085" s="4">
        <f t="shared" si="455"/>
        <v>57</v>
      </c>
      <c r="H4085" s="4">
        <f t="shared" si="457"/>
        <v>6</v>
      </c>
      <c r="I4085" s="5">
        <f t="shared" si="456"/>
        <v>0.11764705882352941</v>
      </c>
      <c r="M4085" s="3">
        <v>47</v>
      </c>
      <c r="N4085" s="11">
        <f t="shared" si="462"/>
        <v>1</v>
      </c>
      <c r="O4085" s="3">
        <v>1</v>
      </c>
      <c r="P4085" s="11">
        <f t="shared" si="458"/>
        <v>0</v>
      </c>
      <c r="Q4085" s="12">
        <f t="shared" si="459"/>
        <v>9</v>
      </c>
      <c r="R4085" s="12">
        <f t="shared" si="463"/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460"/>
        <v>4458</v>
      </c>
      <c r="F4086" s="4">
        <f t="shared" si="461"/>
        <v>114</v>
      </c>
      <c r="G4086" s="4">
        <f t="shared" si="455"/>
        <v>663</v>
      </c>
      <c r="H4086" s="4">
        <f t="shared" si="457"/>
        <v>10</v>
      </c>
      <c r="I4086" s="5">
        <f t="shared" si="456"/>
        <v>1.5313935681470138E-2</v>
      </c>
      <c r="M4086" s="3">
        <v>332</v>
      </c>
      <c r="N4086" s="11">
        <f t="shared" si="462"/>
        <v>6</v>
      </c>
      <c r="O4086" s="3">
        <v>38</v>
      </c>
      <c r="P4086" s="11">
        <f t="shared" si="458"/>
        <v>0</v>
      </c>
      <c r="Q4086" s="12">
        <f t="shared" si="459"/>
        <v>293</v>
      </c>
      <c r="R4086" s="12">
        <f t="shared" si="463"/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460"/>
        <v>1656</v>
      </c>
      <c r="F4087" s="4">
        <f t="shared" si="461"/>
        <v>36</v>
      </c>
      <c r="G4087" s="4">
        <f t="shared" si="455"/>
        <v>148</v>
      </c>
      <c r="H4087" s="4">
        <f t="shared" si="457"/>
        <v>2</v>
      </c>
      <c r="I4087" s="5">
        <f t="shared" si="456"/>
        <v>1.3698630136986301E-2</v>
      </c>
      <c r="M4087" s="3">
        <v>56</v>
      </c>
      <c r="N4087" s="11">
        <f t="shared" si="462"/>
        <v>1</v>
      </c>
      <c r="O4087" s="3">
        <v>1</v>
      </c>
      <c r="P4087" s="11">
        <f t="shared" si="458"/>
        <v>1</v>
      </c>
      <c r="Q4087" s="12">
        <f t="shared" si="459"/>
        <v>91</v>
      </c>
      <c r="R4087" s="12">
        <f t="shared" si="463"/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460"/>
        <v>2865</v>
      </c>
      <c r="F4088" s="4">
        <f t="shared" si="461"/>
        <v>9</v>
      </c>
      <c r="G4088" s="4">
        <f t="shared" si="455"/>
        <v>1348</v>
      </c>
      <c r="H4088" s="4">
        <f t="shared" si="457"/>
        <v>2</v>
      </c>
      <c r="I4088" s="5">
        <f t="shared" si="456"/>
        <v>1.4858841010401188E-3</v>
      </c>
      <c r="M4088" s="3">
        <v>15</v>
      </c>
      <c r="N4088" s="11">
        <f t="shared" si="462"/>
        <v>2</v>
      </c>
      <c r="O4088" s="3">
        <v>1</v>
      </c>
      <c r="P4088" s="11">
        <f t="shared" si="458"/>
        <v>0</v>
      </c>
      <c r="Q4088" s="12">
        <f t="shared" si="459"/>
        <v>1332</v>
      </c>
      <c r="R4088" s="12">
        <f t="shared" si="463"/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460"/>
        <v>164</v>
      </c>
      <c r="F4089" s="4">
        <f t="shared" si="461"/>
        <v>0</v>
      </c>
      <c r="G4089" s="4">
        <f t="shared" si="455"/>
        <v>2</v>
      </c>
      <c r="H4089" s="4">
        <f t="shared" si="457"/>
        <v>0</v>
      </c>
      <c r="I4089" s="5">
        <f t="shared" si="456"/>
        <v>0</v>
      </c>
      <c r="M4089" s="3">
        <v>1</v>
      </c>
      <c r="N4089" s="11">
        <f t="shared" si="462"/>
        <v>0</v>
      </c>
      <c r="O4089" s="3">
        <v>0</v>
      </c>
      <c r="P4089" s="11">
        <f t="shared" si="458"/>
        <v>0</v>
      </c>
      <c r="Q4089" s="12">
        <f t="shared" si="459"/>
        <v>1</v>
      </c>
      <c r="R4089" s="12">
        <f t="shared" si="463"/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460"/>
        <v>293</v>
      </c>
      <c r="F4090" s="4">
        <f t="shared" si="461"/>
        <v>2</v>
      </c>
      <c r="G4090" s="4">
        <f t="shared" ref="G4090:G4100" si="464">C4090</f>
        <v>3</v>
      </c>
      <c r="H4090" s="4">
        <f t="shared" si="457"/>
        <v>0</v>
      </c>
      <c r="I4090" s="5">
        <f t="shared" si="456"/>
        <v>0</v>
      </c>
      <c r="M4090" s="3">
        <v>2</v>
      </c>
      <c r="N4090" s="11">
        <f t="shared" si="462"/>
        <v>0</v>
      </c>
      <c r="O4090" s="3">
        <v>0</v>
      </c>
      <c r="P4090" s="11">
        <f t="shared" si="458"/>
        <v>0</v>
      </c>
      <c r="Q4090" s="12">
        <f t="shared" si="459"/>
        <v>1</v>
      </c>
      <c r="R4090" s="12">
        <f t="shared" si="463"/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460"/>
        <v>216</v>
      </c>
      <c r="F4091" s="4">
        <f t="shared" si="461"/>
        <v>14</v>
      </c>
      <c r="G4091" s="4">
        <f t="shared" si="464"/>
        <v>2</v>
      </c>
      <c r="H4091" s="4">
        <f t="shared" si="457"/>
        <v>0</v>
      </c>
      <c r="I4091" s="5">
        <f t="shared" si="456"/>
        <v>0</v>
      </c>
      <c r="M4091" s="3">
        <v>2</v>
      </c>
      <c r="N4091" s="11">
        <f t="shared" si="462"/>
        <v>0</v>
      </c>
      <c r="O4091" s="3">
        <v>0</v>
      </c>
      <c r="P4091" s="11">
        <f t="shared" si="458"/>
        <v>0</v>
      </c>
      <c r="Q4091" s="12">
        <f t="shared" si="459"/>
        <v>0</v>
      </c>
      <c r="R4091" s="12">
        <f t="shared" si="463"/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460"/>
        <v>880</v>
      </c>
      <c r="F4092" s="4">
        <f t="shared" si="461"/>
        <v>71</v>
      </c>
      <c r="G4092" s="4">
        <f t="shared" si="464"/>
        <v>8</v>
      </c>
      <c r="H4092" s="4">
        <f t="shared" si="457"/>
        <v>0</v>
      </c>
      <c r="I4092" s="5">
        <f t="shared" si="456"/>
        <v>0</v>
      </c>
      <c r="M4092" s="3">
        <v>5</v>
      </c>
      <c r="N4092" s="11">
        <f t="shared" si="462"/>
        <v>1</v>
      </c>
      <c r="O4092" s="3">
        <v>0</v>
      </c>
      <c r="P4092" s="11">
        <f t="shared" si="458"/>
        <v>0</v>
      </c>
      <c r="Q4092" s="12">
        <f t="shared" si="459"/>
        <v>3</v>
      </c>
      <c r="R4092" s="12">
        <f t="shared" si="463"/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460"/>
        <v>1961</v>
      </c>
      <c r="F4093" s="4">
        <f t="shared" si="461"/>
        <v>61</v>
      </c>
      <c r="G4093" s="4">
        <f t="shared" si="464"/>
        <v>57</v>
      </c>
      <c r="H4093" s="4">
        <f t="shared" si="457"/>
        <v>0</v>
      </c>
      <c r="I4093" s="5">
        <f t="shared" si="456"/>
        <v>0</v>
      </c>
      <c r="M4093" s="3">
        <v>50</v>
      </c>
      <c r="N4093" s="11">
        <f t="shared" si="462"/>
        <v>0</v>
      </c>
      <c r="O4093" s="3">
        <v>0</v>
      </c>
      <c r="P4093" s="11">
        <f t="shared" si="458"/>
        <v>0</v>
      </c>
      <c r="Q4093" s="12">
        <f t="shared" si="459"/>
        <v>7</v>
      </c>
      <c r="R4093" s="12">
        <f t="shared" si="463"/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460"/>
        <v>283</v>
      </c>
      <c r="F4094" s="4">
        <f t="shared" si="461"/>
        <v>8</v>
      </c>
      <c r="G4094" s="4">
        <f t="shared" si="464"/>
        <v>4</v>
      </c>
      <c r="H4094" s="4">
        <f t="shared" si="457"/>
        <v>0</v>
      </c>
      <c r="I4094" s="5">
        <f t="shared" si="456"/>
        <v>0</v>
      </c>
      <c r="M4094" s="3">
        <v>2</v>
      </c>
      <c r="N4094" s="11">
        <f t="shared" si="462"/>
        <v>0</v>
      </c>
      <c r="O4094" s="3">
        <v>0</v>
      </c>
      <c r="P4094" s="11">
        <f t="shared" si="458"/>
        <v>0</v>
      </c>
      <c r="Q4094" s="12">
        <f t="shared" si="459"/>
        <v>2</v>
      </c>
      <c r="R4094" s="12">
        <f t="shared" si="463"/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460"/>
        <v>685</v>
      </c>
      <c r="F4095" s="4">
        <f t="shared" si="461"/>
        <v>17</v>
      </c>
      <c r="G4095" s="4">
        <f t="shared" si="464"/>
        <v>24</v>
      </c>
      <c r="H4095" s="4">
        <f t="shared" si="457"/>
        <v>1</v>
      </c>
      <c r="I4095" s="5">
        <f t="shared" si="456"/>
        <v>4.3478260869565216E-2</v>
      </c>
      <c r="M4095" s="3">
        <v>12</v>
      </c>
      <c r="N4095" s="11">
        <f t="shared" si="462"/>
        <v>0</v>
      </c>
      <c r="O4095" s="3">
        <v>0</v>
      </c>
      <c r="P4095" s="11">
        <f t="shared" si="458"/>
        <v>0</v>
      </c>
      <c r="Q4095" s="12">
        <f t="shared" si="459"/>
        <v>12</v>
      </c>
      <c r="R4095" s="12">
        <f t="shared" si="463"/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460"/>
        <v>652</v>
      </c>
      <c r="F4096" s="4">
        <f t="shared" si="461"/>
        <v>19</v>
      </c>
      <c r="G4096" s="4">
        <f t="shared" si="464"/>
        <v>15</v>
      </c>
      <c r="H4096" s="4">
        <f t="shared" si="457"/>
        <v>1</v>
      </c>
      <c r="I4096" s="5">
        <f t="shared" si="456"/>
        <v>7.1428571428571425E-2</v>
      </c>
      <c r="M4096" s="3">
        <v>4</v>
      </c>
      <c r="N4096" s="11">
        <f t="shared" si="462"/>
        <v>0</v>
      </c>
      <c r="O4096" s="3">
        <v>0</v>
      </c>
      <c r="P4096" s="11">
        <f t="shared" si="458"/>
        <v>0</v>
      </c>
      <c r="Q4096" s="12">
        <f t="shared" si="459"/>
        <v>11</v>
      </c>
      <c r="R4096" s="12">
        <f t="shared" si="463"/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460"/>
        <v>5953</v>
      </c>
      <c r="F4097" s="4">
        <f t="shared" si="461"/>
        <v>226</v>
      </c>
      <c r="G4097" s="4">
        <f t="shared" si="464"/>
        <v>431</v>
      </c>
      <c r="H4097" s="4">
        <f t="shared" si="457"/>
        <v>4</v>
      </c>
      <c r="I4097" s="5">
        <f t="shared" si="456"/>
        <v>9.3676814988290398E-3</v>
      </c>
      <c r="M4097" s="3">
        <v>287</v>
      </c>
      <c r="N4097" s="11">
        <f t="shared" si="462"/>
        <v>6</v>
      </c>
      <c r="O4097" s="3">
        <v>9</v>
      </c>
      <c r="P4097" s="11">
        <f t="shared" si="458"/>
        <v>0</v>
      </c>
      <c r="Q4097" s="12">
        <f t="shared" si="459"/>
        <v>135</v>
      </c>
      <c r="R4097" s="12">
        <f t="shared" si="463"/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460"/>
        <v>3157</v>
      </c>
      <c r="F4098" s="4">
        <f t="shared" si="461"/>
        <v>105</v>
      </c>
      <c r="G4098" s="4">
        <f t="shared" si="464"/>
        <v>276</v>
      </c>
      <c r="H4098" s="4">
        <f t="shared" si="457"/>
        <v>3</v>
      </c>
      <c r="I4098" s="5">
        <f t="shared" si="456"/>
        <v>1.098901098901099E-2</v>
      </c>
      <c r="M4098" s="3">
        <v>155</v>
      </c>
      <c r="N4098" s="11">
        <f t="shared" si="462"/>
        <v>3</v>
      </c>
      <c r="O4098" s="3">
        <v>5</v>
      </c>
      <c r="P4098" s="11">
        <f t="shared" si="458"/>
        <v>0</v>
      </c>
      <c r="Q4098" s="12">
        <f t="shared" si="459"/>
        <v>116</v>
      </c>
      <c r="R4098" s="12">
        <f t="shared" si="463"/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460"/>
        <v>33050</v>
      </c>
      <c r="F4099" s="4">
        <f t="shared" si="461"/>
        <v>1040</v>
      </c>
      <c r="G4099" s="4">
        <f t="shared" si="464"/>
        <v>347</v>
      </c>
      <c r="H4099" s="4">
        <f t="shared" si="457"/>
        <v>36</v>
      </c>
      <c r="I4099" s="5">
        <f t="shared" ref="I4099:I4162" si="465">IFERROR((G4099-SUMIFS(G:G,A:A,A4099-1,B:B,B4099))/SUMIFS(G:G,A:A,A4099-1,B:B,B4099),0)</f>
        <v>0.1157556270096463</v>
      </c>
      <c r="M4099" s="3">
        <v>133</v>
      </c>
      <c r="N4099" s="11">
        <f t="shared" si="462"/>
        <v>-5</v>
      </c>
      <c r="O4099" s="3">
        <v>5</v>
      </c>
      <c r="P4099" s="11">
        <f t="shared" si="458"/>
        <v>4</v>
      </c>
      <c r="Q4099" s="12">
        <f t="shared" si="459"/>
        <v>209</v>
      </c>
      <c r="R4099" s="12">
        <f t="shared" si="463"/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460"/>
        <v>22790</v>
      </c>
      <c r="F4100" s="4">
        <f t="shared" si="461"/>
        <v>653</v>
      </c>
      <c r="G4100" s="4">
        <f t="shared" si="464"/>
        <v>133</v>
      </c>
      <c r="H4100" s="4">
        <f t="shared" si="457"/>
        <v>15</v>
      </c>
      <c r="I4100" s="5">
        <f t="shared" si="465"/>
        <v>0.1271186440677966</v>
      </c>
      <c r="M4100" s="3">
        <v>1</v>
      </c>
      <c r="N4100" s="11">
        <f t="shared" si="462"/>
        <v>0</v>
      </c>
      <c r="O4100" s="3">
        <v>0</v>
      </c>
      <c r="P4100" s="11">
        <f t="shared" si="458"/>
        <v>0</v>
      </c>
      <c r="Q4100" s="12">
        <f t="shared" si="459"/>
        <v>132</v>
      </c>
      <c r="R4100" s="12">
        <f t="shared" si="463"/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466">SUM(C4101:D4101)</f>
        <v>2452</v>
      </c>
      <c r="F4101" s="4">
        <f t="shared" si="461"/>
        <v>98</v>
      </c>
      <c r="G4101" s="4">
        <f t="shared" ref="G4101:G4164" si="467">C4101</f>
        <v>28</v>
      </c>
      <c r="H4101" s="4">
        <f t="shared" ref="H4101:H4164" si="468">G4101-SUMIFS(G:G,A:A,A4101-1,B:B,B4101)</f>
        <v>-2</v>
      </c>
      <c r="I4101" s="5">
        <f t="shared" si="465"/>
        <v>-6.6666666666666666E-2</v>
      </c>
      <c r="M4101" s="3">
        <v>25</v>
      </c>
      <c r="N4101" s="11">
        <f t="shared" si="462"/>
        <v>0</v>
      </c>
      <c r="O4101" s="3">
        <v>1</v>
      </c>
      <c r="P4101" s="11">
        <f t="shared" si="458"/>
        <v>0</v>
      </c>
      <c r="Q4101" s="12">
        <f t="shared" ref="Q4101:Q4164" si="469">G4101-O4101-M4101</f>
        <v>2</v>
      </c>
      <c r="R4101" s="12">
        <f t="shared" si="463"/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466"/>
        <v>1744</v>
      </c>
      <c r="F4102" s="4">
        <f t="shared" si="461"/>
        <v>13</v>
      </c>
      <c r="G4102" s="4">
        <f t="shared" si="467"/>
        <v>201</v>
      </c>
      <c r="H4102" s="4">
        <f t="shared" si="468"/>
        <v>1</v>
      </c>
      <c r="I4102" s="5">
        <f t="shared" si="465"/>
        <v>5.0000000000000001E-3</v>
      </c>
      <c r="M4102" s="3">
        <v>71</v>
      </c>
      <c r="N4102" s="11">
        <f t="shared" si="462"/>
        <v>7</v>
      </c>
      <c r="O4102" s="3">
        <v>3</v>
      </c>
      <c r="P4102" s="11">
        <f t="shared" si="458"/>
        <v>0</v>
      </c>
      <c r="Q4102" s="12">
        <f t="shared" si="469"/>
        <v>127</v>
      </c>
      <c r="R4102" s="12">
        <f t="shared" si="463"/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466"/>
        <v>261</v>
      </c>
      <c r="F4103" s="4">
        <f t="shared" si="461"/>
        <v>2</v>
      </c>
      <c r="G4103" s="4">
        <f t="shared" si="467"/>
        <v>6</v>
      </c>
      <c r="H4103" s="4">
        <f t="shared" si="468"/>
        <v>0</v>
      </c>
      <c r="I4103" s="5">
        <f t="shared" si="465"/>
        <v>0</v>
      </c>
      <c r="M4103" s="3">
        <v>5</v>
      </c>
      <c r="N4103" s="11">
        <f t="shared" si="462"/>
        <v>1</v>
      </c>
      <c r="O4103" s="3">
        <v>1</v>
      </c>
      <c r="P4103" s="11">
        <f t="shared" si="458"/>
        <v>0</v>
      </c>
      <c r="Q4103" s="12">
        <f t="shared" si="469"/>
        <v>0</v>
      </c>
      <c r="R4103" s="12">
        <f t="shared" si="463"/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466"/>
        <v>3661</v>
      </c>
      <c r="F4104" s="4">
        <f t="shared" si="461"/>
        <v>2</v>
      </c>
      <c r="G4104" s="4">
        <f t="shared" si="467"/>
        <v>601</v>
      </c>
      <c r="H4104" s="4">
        <f t="shared" si="468"/>
        <v>3</v>
      </c>
      <c r="I4104" s="5">
        <f t="shared" si="465"/>
        <v>5.016722408026756E-3</v>
      </c>
      <c r="M4104" s="3">
        <v>12</v>
      </c>
      <c r="N4104" s="11">
        <f t="shared" si="462"/>
        <v>2</v>
      </c>
      <c r="O4104" s="3">
        <v>0</v>
      </c>
      <c r="P4104" s="11">
        <f t="shared" si="458"/>
        <v>0</v>
      </c>
      <c r="Q4104" s="12">
        <f t="shared" si="469"/>
        <v>589</v>
      </c>
      <c r="R4104" s="12">
        <f t="shared" si="463"/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466"/>
        <v>1605</v>
      </c>
      <c r="F4105" s="4">
        <f t="shared" si="461"/>
        <v>152</v>
      </c>
      <c r="G4105" s="4">
        <f t="shared" si="467"/>
        <v>69</v>
      </c>
      <c r="H4105" s="4">
        <f t="shared" si="468"/>
        <v>-1</v>
      </c>
      <c r="I4105" s="5">
        <f t="shared" si="465"/>
        <v>-1.4285714285714285E-2</v>
      </c>
      <c r="M4105" s="3">
        <v>54</v>
      </c>
      <c r="N4105" s="11">
        <f t="shared" si="462"/>
        <v>0</v>
      </c>
      <c r="O4105" s="3">
        <v>3</v>
      </c>
      <c r="P4105" s="11">
        <f t="shared" si="458"/>
        <v>0</v>
      </c>
      <c r="Q4105" s="12">
        <f t="shared" si="469"/>
        <v>12</v>
      </c>
      <c r="R4105" s="12">
        <f t="shared" si="463"/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466"/>
        <v>1369</v>
      </c>
      <c r="F4106" s="4">
        <f t="shared" si="461"/>
        <v>260</v>
      </c>
      <c r="G4106" s="4">
        <f t="shared" si="467"/>
        <v>59</v>
      </c>
      <c r="H4106" s="4">
        <f t="shared" si="468"/>
        <v>3</v>
      </c>
      <c r="I4106" s="5">
        <f t="shared" si="465"/>
        <v>5.3571428571428568E-2</v>
      </c>
      <c r="M4106" s="3">
        <v>47</v>
      </c>
      <c r="N4106" s="11">
        <f t="shared" si="462"/>
        <v>3</v>
      </c>
      <c r="O4106" s="3">
        <v>1</v>
      </c>
      <c r="P4106" s="11">
        <f t="shared" si="458"/>
        <v>0</v>
      </c>
      <c r="Q4106" s="12">
        <f t="shared" si="469"/>
        <v>11</v>
      </c>
      <c r="R4106" s="12">
        <f t="shared" si="463"/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466"/>
        <v>589</v>
      </c>
      <c r="F4107" s="4">
        <f t="shared" si="461"/>
        <v>31</v>
      </c>
      <c r="G4107" s="4">
        <f t="shared" si="467"/>
        <v>16</v>
      </c>
      <c r="H4107" s="4">
        <f t="shared" si="468"/>
        <v>-1</v>
      </c>
      <c r="I4107" s="5">
        <f t="shared" si="465"/>
        <v>-5.8823529411764705E-2</v>
      </c>
      <c r="M4107" s="3">
        <v>14</v>
      </c>
      <c r="N4107" s="11">
        <f t="shared" si="462"/>
        <v>0</v>
      </c>
      <c r="O4107" s="3">
        <v>1</v>
      </c>
      <c r="P4107" s="11">
        <f t="shared" si="458"/>
        <v>0</v>
      </c>
      <c r="Q4107" s="12">
        <f t="shared" si="469"/>
        <v>1</v>
      </c>
      <c r="R4107" s="12">
        <f t="shared" si="463"/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466"/>
        <v>313</v>
      </c>
      <c r="F4108" s="4">
        <f t="shared" si="461"/>
        <v>2</v>
      </c>
      <c r="G4108" s="4">
        <f t="shared" si="467"/>
        <v>12</v>
      </c>
      <c r="H4108" s="4">
        <f t="shared" si="468"/>
        <v>0</v>
      </c>
      <c r="I4108" s="5">
        <f t="shared" si="465"/>
        <v>0</v>
      </c>
      <c r="M4108" s="3">
        <v>8</v>
      </c>
      <c r="N4108" s="11">
        <f t="shared" si="462"/>
        <v>0</v>
      </c>
      <c r="O4108" s="3">
        <v>0</v>
      </c>
      <c r="P4108" s="11">
        <f t="shared" si="458"/>
        <v>0</v>
      </c>
      <c r="Q4108" s="12">
        <f t="shared" si="469"/>
        <v>4</v>
      </c>
      <c r="R4108" s="12">
        <f t="shared" si="463"/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466"/>
        <v>657</v>
      </c>
      <c r="F4109" s="4">
        <f t="shared" si="461"/>
        <v>1</v>
      </c>
      <c r="G4109" s="4">
        <f t="shared" si="467"/>
        <v>18</v>
      </c>
      <c r="H4109" s="4">
        <f t="shared" si="468"/>
        <v>-5</v>
      </c>
      <c r="I4109" s="5">
        <f t="shared" si="465"/>
        <v>-0.21739130434782608</v>
      </c>
      <c r="M4109" s="3">
        <v>16</v>
      </c>
      <c r="N4109" s="11">
        <f t="shared" si="462"/>
        <v>1</v>
      </c>
      <c r="O4109" s="3">
        <v>1</v>
      </c>
      <c r="P4109" s="11">
        <f t="shared" si="458"/>
        <v>0</v>
      </c>
      <c r="Q4109" s="12">
        <f t="shared" si="469"/>
        <v>1</v>
      </c>
      <c r="R4109" s="12">
        <f t="shared" si="463"/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466"/>
        <v>830</v>
      </c>
      <c r="F4110" s="4">
        <f t="shared" si="461"/>
        <v>202</v>
      </c>
      <c r="G4110" s="4">
        <f t="shared" si="467"/>
        <v>15</v>
      </c>
      <c r="H4110" s="4">
        <f t="shared" si="468"/>
        <v>1</v>
      </c>
      <c r="I4110" s="5">
        <f t="shared" si="465"/>
        <v>7.1428571428571425E-2</v>
      </c>
      <c r="M4110" s="3">
        <v>12</v>
      </c>
      <c r="N4110" s="11">
        <f t="shared" si="462"/>
        <v>2</v>
      </c>
      <c r="O4110" s="3">
        <v>1</v>
      </c>
      <c r="P4110" s="11">
        <f t="shared" si="458"/>
        <v>0</v>
      </c>
      <c r="Q4110" s="12">
        <f t="shared" si="469"/>
        <v>2</v>
      </c>
      <c r="R4110" s="12">
        <f t="shared" si="463"/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466"/>
        <v>1095</v>
      </c>
      <c r="F4111" s="4">
        <f t="shared" si="461"/>
        <v>16</v>
      </c>
      <c r="G4111" s="4">
        <f t="shared" si="467"/>
        <v>57</v>
      </c>
      <c r="H4111" s="4">
        <f t="shared" si="468"/>
        <v>1</v>
      </c>
      <c r="I4111" s="5">
        <f t="shared" si="465"/>
        <v>1.7857142857142856E-2</v>
      </c>
      <c r="M4111" s="3">
        <v>29</v>
      </c>
      <c r="N4111" s="11">
        <f t="shared" si="462"/>
        <v>1</v>
      </c>
      <c r="O4111" s="3">
        <v>0</v>
      </c>
      <c r="P4111" s="11">
        <f t="shared" si="458"/>
        <v>0</v>
      </c>
      <c r="Q4111" s="12">
        <f t="shared" si="469"/>
        <v>28</v>
      </c>
      <c r="R4111" s="12">
        <f t="shared" si="463"/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466"/>
        <v>332</v>
      </c>
      <c r="F4112" s="4">
        <f t="shared" si="461"/>
        <v>1</v>
      </c>
      <c r="G4112" s="4">
        <f t="shared" si="467"/>
        <v>10</v>
      </c>
      <c r="H4112" s="4">
        <f t="shared" si="468"/>
        <v>0</v>
      </c>
      <c r="I4112" s="5">
        <f t="shared" si="465"/>
        <v>0</v>
      </c>
      <c r="M4112" s="3">
        <v>8</v>
      </c>
      <c r="N4112" s="11">
        <f t="shared" si="462"/>
        <v>1</v>
      </c>
      <c r="O4112" s="3">
        <v>0</v>
      </c>
      <c r="P4112" s="11">
        <f t="shared" si="458"/>
        <v>0</v>
      </c>
      <c r="Q4112" s="12">
        <f t="shared" si="469"/>
        <v>2</v>
      </c>
      <c r="R4112" s="12">
        <f t="shared" si="463"/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466"/>
        <v>347</v>
      </c>
      <c r="F4113" s="4">
        <f t="shared" si="461"/>
        <v>33</v>
      </c>
      <c r="G4113" s="4">
        <f t="shared" si="467"/>
        <v>6</v>
      </c>
      <c r="H4113" s="4">
        <f t="shared" si="468"/>
        <v>1</v>
      </c>
      <c r="I4113" s="5">
        <f t="shared" si="465"/>
        <v>0.2</v>
      </c>
      <c r="M4113" s="3">
        <v>5</v>
      </c>
      <c r="N4113" s="11">
        <f t="shared" si="462"/>
        <v>0</v>
      </c>
      <c r="O4113" s="3">
        <v>0</v>
      </c>
      <c r="P4113" s="11">
        <f t="shared" si="458"/>
        <v>0</v>
      </c>
      <c r="Q4113" s="12">
        <f t="shared" si="469"/>
        <v>1</v>
      </c>
      <c r="R4113" s="12">
        <f t="shared" si="463"/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466"/>
        <v>264</v>
      </c>
      <c r="F4114" s="4">
        <f t="shared" si="461"/>
        <v>5</v>
      </c>
      <c r="G4114" s="4">
        <f t="shared" si="467"/>
        <v>5</v>
      </c>
      <c r="H4114" s="4">
        <f t="shared" si="468"/>
        <v>0</v>
      </c>
      <c r="I4114" s="5">
        <f t="shared" si="465"/>
        <v>0</v>
      </c>
      <c r="M4114" s="3">
        <v>5</v>
      </c>
      <c r="N4114" s="11">
        <f t="shared" si="462"/>
        <v>0</v>
      </c>
      <c r="O4114" s="3">
        <v>0</v>
      </c>
      <c r="P4114" s="11">
        <f t="shared" si="458"/>
        <v>0</v>
      </c>
      <c r="Q4114" s="12">
        <f t="shared" si="469"/>
        <v>0</v>
      </c>
      <c r="R4114" s="12">
        <f t="shared" si="463"/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466"/>
        <v>558</v>
      </c>
      <c r="F4115" s="4">
        <f t="shared" si="461"/>
        <v>36</v>
      </c>
      <c r="G4115" s="4">
        <f t="shared" si="467"/>
        <v>16</v>
      </c>
      <c r="H4115" s="4">
        <f t="shared" si="468"/>
        <v>-3</v>
      </c>
      <c r="I4115" s="5">
        <f t="shared" si="465"/>
        <v>-0.15789473684210525</v>
      </c>
      <c r="M4115" s="3">
        <v>16</v>
      </c>
      <c r="N4115" s="11">
        <f t="shared" si="462"/>
        <v>0</v>
      </c>
      <c r="O4115" s="3">
        <v>0</v>
      </c>
      <c r="P4115" s="11">
        <f t="shared" si="458"/>
        <v>0</v>
      </c>
      <c r="Q4115" s="12">
        <f t="shared" si="469"/>
        <v>0</v>
      </c>
      <c r="R4115" s="12">
        <f t="shared" si="463"/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466"/>
        <v>1292</v>
      </c>
      <c r="F4116" s="4">
        <f t="shared" si="461"/>
        <v>9</v>
      </c>
      <c r="G4116" s="4">
        <f t="shared" si="467"/>
        <v>44</v>
      </c>
      <c r="H4116" s="4">
        <f t="shared" si="468"/>
        <v>0</v>
      </c>
      <c r="I4116" s="5">
        <f t="shared" si="465"/>
        <v>0</v>
      </c>
      <c r="M4116" s="3">
        <v>21</v>
      </c>
      <c r="N4116" s="11">
        <f t="shared" si="462"/>
        <v>2</v>
      </c>
      <c r="O4116" s="3">
        <v>0</v>
      </c>
      <c r="P4116" s="11">
        <f t="shared" si="458"/>
        <v>0</v>
      </c>
      <c r="Q4116" s="12">
        <f t="shared" si="469"/>
        <v>23</v>
      </c>
      <c r="R4116" s="12">
        <f t="shared" si="463"/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466"/>
        <v>345</v>
      </c>
      <c r="F4117" s="4">
        <f t="shared" si="461"/>
        <v>4</v>
      </c>
      <c r="G4117" s="4">
        <f t="shared" si="467"/>
        <v>7</v>
      </c>
      <c r="H4117" s="4">
        <f t="shared" si="468"/>
        <v>-2</v>
      </c>
      <c r="I4117" s="5">
        <f t="shared" si="465"/>
        <v>-0.22222222222222221</v>
      </c>
      <c r="M4117" s="3">
        <v>3</v>
      </c>
      <c r="N4117" s="11">
        <f t="shared" si="462"/>
        <v>2</v>
      </c>
      <c r="O4117" s="3">
        <v>0</v>
      </c>
      <c r="P4117" s="11">
        <f t="shared" si="458"/>
        <v>0</v>
      </c>
      <c r="Q4117" s="12">
        <f t="shared" si="469"/>
        <v>4</v>
      </c>
      <c r="R4117" s="12">
        <f t="shared" si="463"/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466"/>
        <v>2073</v>
      </c>
      <c r="F4118" s="4">
        <f t="shared" si="461"/>
        <v>96</v>
      </c>
      <c r="G4118" s="4">
        <f t="shared" si="467"/>
        <v>84</v>
      </c>
      <c r="H4118" s="4">
        <f t="shared" si="468"/>
        <v>0</v>
      </c>
      <c r="I4118" s="5">
        <f t="shared" si="465"/>
        <v>0</v>
      </c>
      <c r="M4118" s="3">
        <v>52</v>
      </c>
      <c r="N4118" s="11">
        <f t="shared" si="462"/>
        <v>1</v>
      </c>
      <c r="O4118" s="3">
        <v>1</v>
      </c>
      <c r="P4118" s="11">
        <f t="shared" si="458"/>
        <v>0</v>
      </c>
      <c r="Q4118" s="12">
        <f t="shared" si="469"/>
        <v>31</v>
      </c>
      <c r="R4118" s="12">
        <f t="shared" si="463"/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466"/>
        <v>20573</v>
      </c>
      <c r="F4119" s="4">
        <f t="shared" si="461"/>
        <v>668</v>
      </c>
      <c r="G4119" s="4">
        <f t="shared" si="467"/>
        <v>3030</v>
      </c>
      <c r="H4119" s="4">
        <f t="shared" si="468"/>
        <v>31</v>
      </c>
      <c r="I4119" s="5">
        <f t="shared" si="465"/>
        <v>1.0336778926308769E-2</v>
      </c>
      <c r="M4119" s="3">
        <v>1513</v>
      </c>
      <c r="N4119" s="11">
        <f t="shared" si="462"/>
        <v>47</v>
      </c>
      <c r="O4119" s="3">
        <v>30</v>
      </c>
      <c r="P4119" s="11">
        <f t="shared" si="458"/>
        <v>1</v>
      </c>
      <c r="Q4119" s="12">
        <f t="shared" si="469"/>
        <v>1487</v>
      </c>
      <c r="R4119" s="12">
        <f t="shared" si="463"/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466"/>
        <v>197</v>
      </c>
      <c r="F4120" s="4">
        <f t="shared" si="461"/>
        <v>2</v>
      </c>
      <c r="G4120" s="4">
        <f t="shared" si="467"/>
        <v>4</v>
      </c>
      <c r="H4120" s="4">
        <f t="shared" si="468"/>
        <v>0</v>
      </c>
      <c r="I4120" s="5">
        <f t="shared" si="465"/>
        <v>0</v>
      </c>
      <c r="M4120" s="3">
        <v>4</v>
      </c>
      <c r="N4120" s="11">
        <f t="shared" si="462"/>
        <v>0</v>
      </c>
      <c r="O4120" s="3">
        <v>0</v>
      </c>
      <c r="P4120" s="11">
        <f t="shared" si="458"/>
        <v>0</v>
      </c>
      <c r="Q4120" s="12">
        <f t="shared" si="469"/>
        <v>0</v>
      </c>
      <c r="R4120" s="12">
        <f t="shared" si="463"/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466"/>
        <v>746</v>
      </c>
      <c r="F4121" s="4">
        <f t="shared" si="461"/>
        <v>14</v>
      </c>
      <c r="G4121" s="4">
        <f t="shared" si="467"/>
        <v>25</v>
      </c>
      <c r="H4121" s="4">
        <f t="shared" si="468"/>
        <v>0</v>
      </c>
      <c r="I4121" s="5">
        <f t="shared" si="465"/>
        <v>0</v>
      </c>
      <c r="M4121" s="3">
        <v>13</v>
      </c>
      <c r="N4121" s="11">
        <f t="shared" si="462"/>
        <v>1</v>
      </c>
      <c r="O4121" s="3">
        <v>0</v>
      </c>
      <c r="P4121" s="11">
        <f t="shared" si="458"/>
        <v>0</v>
      </c>
      <c r="Q4121" s="12">
        <f t="shared" si="469"/>
        <v>12</v>
      </c>
      <c r="R4121" s="12">
        <f t="shared" si="463"/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466"/>
        <v>1327</v>
      </c>
      <c r="F4122" s="4">
        <f t="shared" si="461"/>
        <v>25</v>
      </c>
      <c r="G4122" s="4">
        <f t="shared" si="467"/>
        <v>84</v>
      </c>
      <c r="H4122" s="4">
        <f t="shared" si="468"/>
        <v>2</v>
      </c>
      <c r="I4122" s="5">
        <f t="shared" si="465"/>
        <v>2.4390243902439025E-2</v>
      </c>
      <c r="M4122" s="3">
        <v>47</v>
      </c>
      <c r="N4122" s="11">
        <f t="shared" si="462"/>
        <v>2</v>
      </c>
      <c r="O4122" s="3">
        <v>0</v>
      </c>
      <c r="P4122" s="11">
        <f t="shared" si="458"/>
        <v>0</v>
      </c>
      <c r="Q4122" s="12">
        <f t="shared" si="469"/>
        <v>37</v>
      </c>
      <c r="R4122" s="12">
        <f t="shared" si="463"/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466"/>
        <v>827</v>
      </c>
      <c r="F4123" s="4">
        <f t="shared" si="461"/>
        <v>5</v>
      </c>
      <c r="G4123" s="4">
        <f t="shared" si="467"/>
        <v>37</v>
      </c>
      <c r="H4123" s="4">
        <f t="shared" si="468"/>
        <v>-2</v>
      </c>
      <c r="I4123" s="5">
        <f t="shared" si="465"/>
        <v>-5.128205128205128E-2</v>
      </c>
      <c r="M4123" s="3">
        <v>33</v>
      </c>
      <c r="N4123" s="11">
        <f t="shared" si="462"/>
        <v>6</v>
      </c>
      <c r="O4123" s="3">
        <v>0</v>
      </c>
      <c r="P4123" s="11">
        <f t="shared" si="458"/>
        <v>0</v>
      </c>
      <c r="Q4123" s="12">
        <f t="shared" si="469"/>
        <v>4</v>
      </c>
      <c r="R4123" s="12">
        <f t="shared" si="463"/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466"/>
        <v>1324</v>
      </c>
      <c r="F4124" s="4">
        <f t="shared" si="461"/>
        <v>37</v>
      </c>
      <c r="G4124" s="4">
        <f t="shared" si="467"/>
        <v>69</v>
      </c>
      <c r="H4124" s="4">
        <f t="shared" si="468"/>
        <v>1</v>
      </c>
      <c r="I4124" s="5">
        <f t="shared" si="465"/>
        <v>1.4705882352941176E-2</v>
      </c>
      <c r="M4124" s="3">
        <v>55</v>
      </c>
      <c r="N4124" s="11">
        <f t="shared" si="462"/>
        <v>8</v>
      </c>
      <c r="O4124" s="3">
        <v>1</v>
      </c>
      <c r="P4124" s="11">
        <f t="shared" ref="P4124:P4187" si="470">O4124-SUMIFS(O:O,B:B,B4124,A:A,A4124-1)</f>
        <v>0</v>
      </c>
      <c r="Q4124" s="12">
        <f t="shared" si="469"/>
        <v>13</v>
      </c>
      <c r="R4124" s="12">
        <f t="shared" si="463"/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466"/>
        <v>295</v>
      </c>
      <c r="F4125" s="4">
        <f t="shared" si="461"/>
        <v>32</v>
      </c>
      <c r="G4125" s="4">
        <f t="shared" si="467"/>
        <v>5</v>
      </c>
      <c r="H4125" s="4">
        <f t="shared" si="468"/>
        <v>0</v>
      </c>
      <c r="I4125" s="5">
        <f t="shared" si="465"/>
        <v>0</v>
      </c>
      <c r="M4125" s="3">
        <v>3</v>
      </c>
      <c r="N4125" s="11">
        <f t="shared" si="462"/>
        <v>0</v>
      </c>
      <c r="O4125" s="3">
        <v>0</v>
      </c>
      <c r="P4125" s="11">
        <f t="shared" si="470"/>
        <v>0</v>
      </c>
      <c r="Q4125" s="12">
        <f t="shared" si="469"/>
        <v>2</v>
      </c>
      <c r="R4125" s="12">
        <f t="shared" si="463"/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466"/>
        <v>1380</v>
      </c>
      <c r="F4126" s="4">
        <f t="shared" si="461"/>
        <v>19</v>
      </c>
      <c r="G4126" s="4">
        <f t="shared" si="467"/>
        <v>36</v>
      </c>
      <c r="H4126" s="4">
        <f t="shared" si="468"/>
        <v>0</v>
      </c>
      <c r="I4126" s="5">
        <f t="shared" si="465"/>
        <v>0</v>
      </c>
      <c r="M4126" s="3">
        <v>30</v>
      </c>
      <c r="N4126" s="11">
        <f t="shared" si="462"/>
        <v>0</v>
      </c>
      <c r="O4126" s="3">
        <v>1</v>
      </c>
      <c r="P4126" s="11">
        <f t="shared" si="470"/>
        <v>0</v>
      </c>
      <c r="Q4126" s="12">
        <f t="shared" si="469"/>
        <v>5</v>
      </c>
      <c r="R4126" s="12">
        <f t="shared" si="463"/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466"/>
        <v>1467</v>
      </c>
      <c r="F4127" s="4">
        <f t="shared" si="461"/>
        <v>24</v>
      </c>
      <c r="G4127" s="4">
        <f t="shared" si="467"/>
        <v>50</v>
      </c>
      <c r="H4127" s="4">
        <f t="shared" si="468"/>
        <v>-3</v>
      </c>
      <c r="I4127" s="5">
        <f t="shared" si="465"/>
        <v>-5.6603773584905662E-2</v>
      </c>
      <c r="M4127" s="3">
        <v>39</v>
      </c>
      <c r="N4127" s="11">
        <f t="shared" si="462"/>
        <v>9</v>
      </c>
      <c r="O4127" s="3">
        <v>1</v>
      </c>
      <c r="P4127" s="11">
        <f t="shared" si="470"/>
        <v>0</v>
      </c>
      <c r="Q4127" s="12">
        <f t="shared" si="469"/>
        <v>10</v>
      </c>
      <c r="R4127" s="12">
        <f t="shared" si="463"/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466"/>
        <v>521</v>
      </c>
      <c r="F4128" s="4">
        <f t="shared" si="461"/>
        <v>3</v>
      </c>
      <c r="G4128" s="4">
        <f t="shared" si="467"/>
        <v>8</v>
      </c>
      <c r="H4128" s="4">
        <f t="shared" si="468"/>
        <v>0</v>
      </c>
      <c r="I4128" s="5">
        <f t="shared" si="465"/>
        <v>0</v>
      </c>
      <c r="M4128" s="3">
        <v>6</v>
      </c>
      <c r="N4128" s="11">
        <f t="shared" si="462"/>
        <v>2</v>
      </c>
      <c r="O4128" s="3">
        <v>0</v>
      </c>
      <c r="P4128" s="11">
        <f t="shared" si="470"/>
        <v>0</v>
      </c>
      <c r="Q4128" s="12">
        <f t="shared" si="469"/>
        <v>2</v>
      </c>
      <c r="R4128" s="12">
        <f t="shared" si="463"/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466"/>
        <v>330</v>
      </c>
      <c r="F4129" s="4">
        <f t="shared" si="461"/>
        <v>11</v>
      </c>
      <c r="G4129" s="4">
        <f t="shared" si="467"/>
        <v>6</v>
      </c>
      <c r="H4129" s="4">
        <f t="shared" si="468"/>
        <v>-1</v>
      </c>
      <c r="I4129" s="5">
        <f t="shared" si="465"/>
        <v>-0.14285714285714285</v>
      </c>
      <c r="M4129" s="3">
        <v>4</v>
      </c>
      <c r="N4129" s="11">
        <f t="shared" si="462"/>
        <v>0</v>
      </c>
      <c r="O4129" s="3">
        <v>0</v>
      </c>
      <c r="P4129" s="11">
        <f t="shared" si="470"/>
        <v>0</v>
      </c>
      <c r="Q4129" s="12">
        <f t="shared" si="469"/>
        <v>2</v>
      </c>
      <c r="R4129" s="12">
        <f t="shared" si="463"/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466"/>
        <v>973</v>
      </c>
      <c r="F4130" s="4">
        <f t="shared" si="461"/>
        <v>5</v>
      </c>
      <c r="G4130" s="4">
        <f t="shared" si="467"/>
        <v>43</v>
      </c>
      <c r="H4130" s="4">
        <f t="shared" si="468"/>
        <v>0</v>
      </c>
      <c r="I4130" s="5">
        <f t="shared" si="465"/>
        <v>0</v>
      </c>
      <c r="M4130" s="3">
        <v>37</v>
      </c>
      <c r="N4130" s="11">
        <f t="shared" si="462"/>
        <v>2</v>
      </c>
      <c r="O4130" s="3">
        <v>2</v>
      </c>
      <c r="P4130" s="11">
        <f t="shared" si="470"/>
        <v>0</v>
      </c>
      <c r="Q4130" s="12">
        <f t="shared" si="469"/>
        <v>4</v>
      </c>
      <c r="R4130" s="12">
        <f t="shared" si="463"/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466"/>
        <v>359</v>
      </c>
      <c r="F4131" s="4">
        <f t="shared" si="461"/>
        <v>1</v>
      </c>
      <c r="G4131" s="4">
        <f t="shared" si="467"/>
        <v>28</v>
      </c>
      <c r="H4131" s="4">
        <f t="shared" si="468"/>
        <v>0</v>
      </c>
      <c r="I4131" s="5">
        <f t="shared" si="465"/>
        <v>0</v>
      </c>
      <c r="M4131" s="3">
        <v>23</v>
      </c>
      <c r="N4131" s="11">
        <f t="shared" si="462"/>
        <v>0</v>
      </c>
      <c r="O4131" s="3">
        <v>1</v>
      </c>
      <c r="P4131" s="11">
        <f t="shared" si="470"/>
        <v>0</v>
      </c>
      <c r="Q4131" s="12">
        <f t="shared" si="469"/>
        <v>4</v>
      </c>
      <c r="R4131" s="12">
        <f t="shared" si="463"/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466"/>
        <v>1182</v>
      </c>
      <c r="F4132" s="4">
        <f t="shared" si="461"/>
        <v>88</v>
      </c>
      <c r="G4132" s="4">
        <f t="shared" si="467"/>
        <v>19</v>
      </c>
      <c r="H4132" s="4">
        <f t="shared" si="468"/>
        <v>-3</v>
      </c>
      <c r="I4132" s="5">
        <f t="shared" si="465"/>
        <v>-0.13636363636363635</v>
      </c>
      <c r="M4132" s="3">
        <v>16</v>
      </c>
      <c r="N4132" s="11">
        <f t="shared" si="462"/>
        <v>2</v>
      </c>
      <c r="O4132" s="3">
        <v>2</v>
      </c>
      <c r="P4132" s="11">
        <f t="shared" si="470"/>
        <v>0</v>
      </c>
      <c r="Q4132" s="12">
        <f t="shared" si="469"/>
        <v>1</v>
      </c>
      <c r="R4132" s="12">
        <f t="shared" si="463"/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466"/>
        <v>3635</v>
      </c>
      <c r="F4133" s="4">
        <f t="shared" si="461"/>
        <v>101</v>
      </c>
      <c r="G4133" s="4">
        <f t="shared" si="467"/>
        <v>183</v>
      </c>
      <c r="H4133" s="4">
        <f t="shared" si="468"/>
        <v>3</v>
      </c>
      <c r="I4133" s="5">
        <f t="shared" si="465"/>
        <v>1.6666666666666666E-2</v>
      </c>
      <c r="M4133" s="3">
        <v>94</v>
      </c>
      <c r="N4133" s="11">
        <f t="shared" si="462"/>
        <v>3</v>
      </c>
      <c r="O4133" s="3">
        <v>13</v>
      </c>
      <c r="P4133" s="11">
        <f t="shared" si="470"/>
        <v>0</v>
      </c>
      <c r="Q4133" s="12">
        <f t="shared" si="469"/>
        <v>76</v>
      </c>
      <c r="R4133" s="12">
        <f t="shared" si="463"/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466"/>
        <v>80</v>
      </c>
      <c r="F4134" s="4">
        <f t="shared" ref="F4134:F4197" si="471">E4134-SUMIFS(E:E,A:A,A4134-1,B:B,B4134)</f>
        <v>3</v>
      </c>
      <c r="G4134" s="4">
        <f t="shared" si="467"/>
        <v>0</v>
      </c>
      <c r="H4134" s="4">
        <f t="shared" si="468"/>
        <v>0</v>
      </c>
      <c r="I4134" s="5">
        <f t="shared" si="465"/>
        <v>0</v>
      </c>
      <c r="M4134" s="3">
        <v>0</v>
      </c>
      <c r="N4134" s="11">
        <f t="shared" ref="N4134:N4197" si="472">M4134-SUMIFS(M:M,B:B,B4134,A:A,A4134-1)</f>
        <v>0</v>
      </c>
      <c r="O4134" s="3">
        <v>0</v>
      </c>
      <c r="P4134" s="11">
        <f t="shared" si="470"/>
        <v>0</v>
      </c>
      <c r="Q4134" s="12">
        <f t="shared" si="469"/>
        <v>0</v>
      </c>
      <c r="R4134" s="12">
        <f t="shared" ref="R4134:R4197" si="473"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466"/>
        <v>587</v>
      </c>
      <c r="F4135" s="4">
        <f t="shared" si="471"/>
        <v>21</v>
      </c>
      <c r="G4135" s="4">
        <f t="shared" si="467"/>
        <v>20</v>
      </c>
      <c r="H4135" s="4">
        <f t="shared" si="468"/>
        <v>0</v>
      </c>
      <c r="I4135" s="5">
        <f t="shared" si="465"/>
        <v>0</v>
      </c>
      <c r="M4135" s="3">
        <v>15</v>
      </c>
      <c r="N4135" s="11">
        <f t="shared" si="472"/>
        <v>2</v>
      </c>
      <c r="O4135" s="3">
        <v>0</v>
      </c>
      <c r="P4135" s="11">
        <f t="shared" si="470"/>
        <v>0</v>
      </c>
      <c r="Q4135" s="12">
        <f t="shared" si="469"/>
        <v>5</v>
      </c>
      <c r="R4135" s="12">
        <f t="shared" si="473"/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466"/>
        <v>887</v>
      </c>
      <c r="F4136" s="4">
        <f t="shared" si="471"/>
        <v>8</v>
      </c>
      <c r="G4136" s="4">
        <f t="shared" si="467"/>
        <v>7</v>
      </c>
      <c r="H4136" s="4">
        <f t="shared" si="468"/>
        <v>0</v>
      </c>
      <c r="I4136" s="5">
        <f t="shared" si="465"/>
        <v>0</v>
      </c>
      <c r="M4136" s="3">
        <v>4</v>
      </c>
      <c r="N4136" s="11">
        <f t="shared" si="472"/>
        <v>1</v>
      </c>
      <c r="O4136" s="3">
        <v>0</v>
      </c>
      <c r="P4136" s="11">
        <f t="shared" si="470"/>
        <v>0</v>
      </c>
      <c r="Q4136" s="12">
        <f t="shared" si="469"/>
        <v>3</v>
      </c>
      <c r="R4136" s="12">
        <f t="shared" si="473"/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466"/>
        <v>979</v>
      </c>
      <c r="F4137" s="4">
        <f t="shared" si="471"/>
        <v>9</v>
      </c>
      <c r="G4137" s="4">
        <f t="shared" si="467"/>
        <v>31</v>
      </c>
      <c r="H4137" s="4">
        <f t="shared" si="468"/>
        <v>0</v>
      </c>
      <c r="I4137" s="5">
        <f t="shared" si="465"/>
        <v>0</v>
      </c>
      <c r="M4137" s="3">
        <v>28</v>
      </c>
      <c r="N4137" s="11">
        <f t="shared" si="472"/>
        <v>1</v>
      </c>
      <c r="O4137" s="3">
        <v>2</v>
      </c>
      <c r="P4137" s="11">
        <f t="shared" si="470"/>
        <v>0</v>
      </c>
      <c r="Q4137" s="12">
        <f t="shared" si="469"/>
        <v>1</v>
      </c>
      <c r="R4137" s="12">
        <f t="shared" si="473"/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466"/>
        <v>437</v>
      </c>
      <c r="F4138" s="4">
        <f t="shared" si="471"/>
        <v>10</v>
      </c>
      <c r="G4138" s="4">
        <f t="shared" si="467"/>
        <v>26</v>
      </c>
      <c r="H4138" s="4">
        <f t="shared" si="468"/>
        <v>-1</v>
      </c>
      <c r="I4138" s="5">
        <f t="shared" si="465"/>
        <v>-3.7037037037037035E-2</v>
      </c>
      <c r="M4138" s="3">
        <v>20</v>
      </c>
      <c r="N4138" s="11">
        <f t="shared" si="472"/>
        <v>5</v>
      </c>
      <c r="O4138" s="3">
        <v>1</v>
      </c>
      <c r="P4138" s="11">
        <f t="shared" si="470"/>
        <v>0</v>
      </c>
      <c r="Q4138" s="12">
        <f t="shared" si="469"/>
        <v>5</v>
      </c>
      <c r="R4138" s="12">
        <f t="shared" si="473"/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466"/>
        <v>656</v>
      </c>
      <c r="F4139" s="4">
        <f t="shared" si="471"/>
        <v>15</v>
      </c>
      <c r="G4139" s="4">
        <f t="shared" si="467"/>
        <v>9</v>
      </c>
      <c r="H4139" s="4">
        <f t="shared" si="468"/>
        <v>0</v>
      </c>
      <c r="I4139" s="5">
        <f t="shared" si="465"/>
        <v>0</v>
      </c>
      <c r="M4139" s="3">
        <v>8</v>
      </c>
      <c r="N4139" s="11">
        <f t="shared" si="472"/>
        <v>3</v>
      </c>
      <c r="O4139" s="3">
        <v>0</v>
      </c>
      <c r="P4139" s="11">
        <f t="shared" si="470"/>
        <v>0</v>
      </c>
      <c r="Q4139" s="12">
        <f t="shared" si="469"/>
        <v>1</v>
      </c>
      <c r="R4139" s="12">
        <f t="shared" si="473"/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466"/>
        <v>779</v>
      </c>
      <c r="F4140" s="4">
        <f t="shared" si="471"/>
        <v>25</v>
      </c>
      <c r="G4140" s="4">
        <f t="shared" si="467"/>
        <v>13</v>
      </c>
      <c r="H4140" s="4">
        <f t="shared" si="468"/>
        <v>0</v>
      </c>
      <c r="I4140" s="5">
        <f t="shared" si="465"/>
        <v>0</v>
      </c>
      <c r="M4140" s="3">
        <v>11</v>
      </c>
      <c r="N4140" s="11">
        <f t="shared" si="472"/>
        <v>0</v>
      </c>
      <c r="O4140" s="3">
        <v>0</v>
      </c>
      <c r="P4140" s="11">
        <f t="shared" si="470"/>
        <v>0</v>
      </c>
      <c r="Q4140" s="12">
        <f t="shared" si="469"/>
        <v>2</v>
      </c>
      <c r="R4140" s="12">
        <f t="shared" si="473"/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466"/>
        <v>645</v>
      </c>
      <c r="F4141" s="4">
        <f t="shared" si="471"/>
        <v>5</v>
      </c>
      <c r="G4141" s="4">
        <f t="shared" si="467"/>
        <v>47</v>
      </c>
      <c r="H4141" s="4">
        <f t="shared" si="468"/>
        <v>2</v>
      </c>
      <c r="I4141" s="5">
        <f t="shared" si="465"/>
        <v>4.4444444444444446E-2</v>
      </c>
      <c r="M4141" s="3">
        <v>2</v>
      </c>
      <c r="N4141" s="11">
        <f t="shared" si="472"/>
        <v>0</v>
      </c>
      <c r="O4141" s="3">
        <v>0</v>
      </c>
      <c r="P4141" s="11">
        <f t="shared" si="470"/>
        <v>0</v>
      </c>
      <c r="Q4141" s="12">
        <f t="shared" si="469"/>
        <v>45</v>
      </c>
      <c r="R4141" s="12">
        <f t="shared" si="473"/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466"/>
        <v>199</v>
      </c>
      <c r="F4142" s="4">
        <f t="shared" si="471"/>
        <v>2</v>
      </c>
      <c r="G4142" s="4">
        <f t="shared" si="467"/>
        <v>6</v>
      </c>
      <c r="H4142" s="4">
        <f t="shared" si="468"/>
        <v>1</v>
      </c>
      <c r="I4142" s="5">
        <f t="shared" si="465"/>
        <v>0.2</v>
      </c>
      <c r="M4142" s="3">
        <v>4</v>
      </c>
      <c r="N4142" s="11">
        <f t="shared" si="472"/>
        <v>0</v>
      </c>
      <c r="O4142" s="3">
        <v>0</v>
      </c>
      <c r="P4142" s="11">
        <f t="shared" si="470"/>
        <v>0</v>
      </c>
      <c r="Q4142" s="12">
        <f t="shared" si="469"/>
        <v>2</v>
      </c>
      <c r="R4142" s="12">
        <f t="shared" si="473"/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466"/>
        <v>370</v>
      </c>
      <c r="F4143" s="4">
        <f t="shared" si="471"/>
        <v>6</v>
      </c>
      <c r="G4143" s="4">
        <f t="shared" si="467"/>
        <v>11</v>
      </c>
      <c r="H4143" s="4">
        <f t="shared" si="468"/>
        <v>0</v>
      </c>
      <c r="I4143" s="5">
        <f t="shared" si="465"/>
        <v>0</v>
      </c>
      <c r="M4143" s="3">
        <v>6</v>
      </c>
      <c r="N4143" s="11">
        <f t="shared" si="472"/>
        <v>0</v>
      </c>
      <c r="O4143" s="3">
        <v>1</v>
      </c>
      <c r="P4143" s="11">
        <f t="shared" si="470"/>
        <v>0</v>
      </c>
      <c r="Q4143" s="12">
        <f t="shared" si="469"/>
        <v>4</v>
      </c>
      <c r="R4143" s="12">
        <f t="shared" si="473"/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466"/>
        <v>423</v>
      </c>
      <c r="F4144" s="4">
        <f t="shared" si="471"/>
        <v>23</v>
      </c>
      <c r="G4144" s="4">
        <f t="shared" si="467"/>
        <v>7</v>
      </c>
      <c r="H4144" s="4">
        <f t="shared" si="468"/>
        <v>0</v>
      </c>
      <c r="I4144" s="5">
        <f t="shared" si="465"/>
        <v>0</v>
      </c>
      <c r="M4144" s="3">
        <v>7</v>
      </c>
      <c r="N4144" s="11">
        <f t="shared" si="472"/>
        <v>1</v>
      </c>
      <c r="O4144" s="3">
        <v>0</v>
      </c>
      <c r="P4144" s="11">
        <f t="shared" si="470"/>
        <v>0</v>
      </c>
      <c r="Q4144" s="12">
        <f t="shared" si="469"/>
        <v>0</v>
      </c>
      <c r="R4144" s="12">
        <f t="shared" si="473"/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466"/>
        <v>995</v>
      </c>
      <c r="F4145" s="4">
        <f t="shared" si="471"/>
        <v>42</v>
      </c>
      <c r="G4145" s="4">
        <f t="shared" si="467"/>
        <v>25</v>
      </c>
      <c r="H4145" s="4">
        <f t="shared" si="468"/>
        <v>-3</v>
      </c>
      <c r="I4145" s="5">
        <f t="shared" si="465"/>
        <v>-0.10714285714285714</v>
      </c>
      <c r="M4145" s="3">
        <v>17</v>
      </c>
      <c r="N4145" s="11">
        <f t="shared" si="472"/>
        <v>0</v>
      </c>
      <c r="O4145" s="3">
        <v>0</v>
      </c>
      <c r="P4145" s="11">
        <f t="shared" si="470"/>
        <v>0</v>
      </c>
      <c r="Q4145" s="12">
        <f t="shared" si="469"/>
        <v>8</v>
      </c>
      <c r="R4145" s="12">
        <f t="shared" si="473"/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466"/>
        <v>106</v>
      </c>
      <c r="F4146" s="4">
        <f t="shared" si="471"/>
        <v>6</v>
      </c>
      <c r="G4146" s="4">
        <f t="shared" si="467"/>
        <v>5</v>
      </c>
      <c r="H4146" s="4">
        <f t="shared" si="468"/>
        <v>0</v>
      </c>
      <c r="I4146" s="5">
        <f t="shared" si="465"/>
        <v>0</v>
      </c>
      <c r="M4146" s="3">
        <v>3</v>
      </c>
      <c r="N4146" s="11">
        <f t="shared" si="472"/>
        <v>0</v>
      </c>
      <c r="O4146" s="3">
        <v>0</v>
      </c>
      <c r="P4146" s="11">
        <f t="shared" si="470"/>
        <v>0</v>
      </c>
      <c r="Q4146" s="12">
        <f t="shared" si="469"/>
        <v>2</v>
      </c>
      <c r="R4146" s="12">
        <f t="shared" si="473"/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466"/>
        <v>8340</v>
      </c>
      <c r="F4147" s="4">
        <f t="shared" si="471"/>
        <v>269</v>
      </c>
      <c r="G4147" s="4">
        <f t="shared" si="467"/>
        <v>248</v>
      </c>
      <c r="H4147" s="4">
        <f t="shared" si="468"/>
        <v>-1</v>
      </c>
      <c r="I4147" s="5">
        <f t="shared" si="465"/>
        <v>-4.0160642570281121E-3</v>
      </c>
      <c r="M4147" s="3">
        <v>209</v>
      </c>
      <c r="N4147" s="11">
        <f t="shared" si="472"/>
        <v>0</v>
      </c>
      <c r="O4147" s="3">
        <v>5</v>
      </c>
      <c r="P4147" s="11">
        <f t="shared" si="470"/>
        <v>0</v>
      </c>
      <c r="Q4147" s="12">
        <f t="shared" si="469"/>
        <v>34</v>
      </c>
      <c r="R4147" s="12">
        <f t="shared" si="473"/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466"/>
        <v>1128</v>
      </c>
      <c r="F4148" s="4">
        <f t="shared" si="471"/>
        <v>1</v>
      </c>
      <c r="G4148" s="4">
        <f t="shared" si="467"/>
        <v>57</v>
      </c>
      <c r="H4148" s="4">
        <f t="shared" si="468"/>
        <v>-1</v>
      </c>
      <c r="I4148" s="5">
        <f t="shared" si="465"/>
        <v>-1.7241379310344827E-2</v>
      </c>
      <c r="M4148" s="3">
        <v>41</v>
      </c>
      <c r="N4148" s="11">
        <f t="shared" si="472"/>
        <v>0</v>
      </c>
      <c r="O4148" s="3">
        <v>0</v>
      </c>
      <c r="P4148" s="11">
        <f t="shared" si="470"/>
        <v>0</v>
      </c>
      <c r="Q4148" s="12">
        <f t="shared" si="469"/>
        <v>16</v>
      </c>
      <c r="R4148" s="12">
        <f t="shared" si="473"/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466"/>
        <v>442</v>
      </c>
      <c r="F4149" s="4">
        <f t="shared" si="471"/>
        <v>11</v>
      </c>
      <c r="G4149" s="4">
        <f t="shared" si="467"/>
        <v>24</v>
      </c>
      <c r="H4149" s="4">
        <f t="shared" si="468"/>
        <v>-1</v>
      </c>
      <c r="I4149" s="5">
        <f t="shared" si="465"/>
        <v>-0.04</v>
      </c>
      <c r="M4149" s="3">
        <v>19</v>
      </c>
      <c r="N4149" s="11">
        <f t="shared" si="472"/>
        <v>2</v>
      </c>
      <c r="O4149" s="3">
        <v>0</v>
      </c>
      <c r="P4149" s="11">
        <f t="shared" si="470"/>
        <v>0</v>
      </c>
      <c r="Q4149" s="12">
        <f t="shared" si="469"/>
        <v>5</v>
      </c>
      <c r="R4149" s="12">
        <f t="shared" si="473"/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466"/>
        <v>975</v>
      </c>
      <c r="F4150" s="4">
        <f t="shared" si="471"/>
        <v>4</v>
      </c>
      <c r="G4150" s="4">
        <f t="shared" si="467"/>
        <v>17</v>
      </c>
      <c r="H4150" s="4">
        <f t="shared" si="468"/>
        <v>0</v>
      </c>
      <c r="I4150" s="5">
        <f t="shared" si="465"/>
        <v>0</v>
      </c>
      <c r="M4150" s="3">
        <v>17</v>
      </c>
      <c r="N4150" s="11">
        <f t="shared" si="472"/>
        <v>0</v>
      </c>
      <c r="O4150" s="3">
        <v>0</v>
      </c>
      <c r="P4150" s="11">
        <f t="shared" si="470"/>
        <v>0</v>
      </c>
      <c r="Q4150" s="12">
        <f t="shared" si="469"/>
        <v>0</v>
      </c>
      <c r="R4150" s="12">
        <f t="shared" si="473"/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466"/>
        <v>155</v>
      </c>
      <c r="F4151" s="4">
        <f t="shared" si="471"/>
        <v>3</v>
      </c>
      <c r="G4151" s="4">
        <f t="shared" si="467"/>
        <v>2</v>
      </c>
      <c r="H4151" s="4">
        <f t="shared" si="468"/>
        <v>0</v>
      </c>
      <c r="I4151" s="5">
        <f t="shared" si="465"/>
        <v>0</v>
      </c>
      <c r="M4151" s="3">
        <v>2</v>
      </c>
      <c r="N4151" s="11">
        <f t="shared" si="472"/>
        <v>0</v>
      </c>
      <c r="O4151" s="3">
        <v>0</v>
      </c>
      <c r="P4151" s="11">
        <f t="shared" si="470"/>
        <v>0</v>
      </c>
      <c r="Q4151" s="12">
        <f t="shared" si="469"/>
        <v>0</v>
      </c>
      <c r="R4151" s="12">
        <f t="shared" si="473"/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466"/>
        <v>739</v>
      </c>
      <c r="F4152" s="4">
        <f t="shared" si="471"/>
        <v>31</v>
      </c>
      <c r="G4152" s="4">
        <f t="shared" si="467"/>
        <v>16</v>
      </c>
      <c r="H4152" s="4">
        <f t="shared" si="468"/>
        <v>0</v>
      </c>
      <c r="I4152" s="5">
        <f t="shared" si="465"/>
        <v>0</v>
      </c>
      <c r="M4152" s="3">
        <v>9</v>
      </c>
      <c r="N4152" s="11">
        <f t="shared" si="472"/>
        <v>0</v>
      </c>
      <c r="O4152" s="3">
        <v>0</v>
      </c>
      <c r="P4152" s="11">
        <f t="shared" si="470"/>
        <v>0</v>
      </c>
      <c r="Q4152" s="12">
        <f t="shared" si="469"/>
        <v>7</v>
      </c>
      <c r="R4152" s="12">
        <f t="shared" si="473"/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466"/>
        <v>767</v>
      </c>
      <c r="F4153" s="4">
        <f t="shared" si="471"/>
        <v>46</v>
      </c>
      <c r="G4153" s="4">
        <f t="shared" si="467"/>
        <v>38</v>
      </c>
      <c r="H4153" s="4">
        <f t="shared" si="468"/>
        <v>-1</v>
      </c>
      <c r="I4153" s="5">
        <f t="shared" si="465"/>
        <v>-2.564102564102564E-2</v>
      </c>
      <c r="M4153" s="3">
        <v>30</v>
      </c>
      <c r="N4153" s="11">
        <f t="shared" si="472"/>
        <v>4</v>
      </c>
      <c r="O4153" s="3">
        <v>0</v>
      </c>
      <c r="P4153" s="11">
        <f t="shared" si="470"/>
        <v>0</v>
      </c>
      <c r="Q4153" s="12">
        <f t="shared" si="469"/>
        <v>8</v>
      </c>
      <c r="R4153" s="12">
        <f t="shared" si="473"/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466"/>
        <v>875</v>
      </c>
      <c r="F4154" s="4">
        <f t="shared" si="471"/>
        <v>26</v>
      </c>
      <c r="G4154" s="4">
        <f t="shared" si="467"/>
        <v>53</v>
      </c>
      <c r="H4154" s="4">
        <f t="shared" si="468"/>
        <v>0</v>
      </c>
      <c r="I4154" s="5">
        <f t="shared" si="465"/>
        <v>0</v>
      </c>
      <c r="M4154" s="3">
        <v>24</v>
      </c>
      <c r="N4154" s="11">
        <f t="shared" si="472"/>
        <v>3</v>
      </c>
      <c r="O4154" s="3">
        <v>3</v>
      </c>
      <c r="P4154" s="11">
        <f t="shared" si="470"/>
        <v>0</v>
      </c>
      <c r="Q4154" s="12">
        <f t="shared" si="469"/>
        <v>26</v>
      </c>
      <c r="R4154" s="12">
        <f t="shared" si="473"/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466"/>
        <v>3202</v>
      </c>
      <c r="F4155" s="4">
        <f t="shared" si="471"/>
        <v>72</v>
      </c>
      <c r="G4155" s="4">
        <f t="shared" si="467"/>
        <v>140</v>
      </c>
      <c r="H4155" s="4">
        <f t="shared" si="468"/>
        <v>-2</v>
      </c>
      <c r="I4155" s="5">
        <f t="shared" si="465"/>
        <v>-1.4084507042253521E-2</v>
      </c>
      <c r="M4155" s="3">
        <v>86</v>
      </c>
      <c r="N4155" s="11">
        <f t="shared" si="472"/>
        <v>4</v>
      </c>
      <c r="O4155" s="3">
        <v>1</v>
      </c>
      <c r="P4155" s="11">
        <f t="shared" si="470"/>
        <v>0</v>
      </c>
      <c r="Q4155" s="12">
        <f t="shared" si="469"/>
        <v>53</v>
      </c>
      <c r="R4155" s="12">
        <f t="shared" si="473"/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466"/>
        <v>591</v>
      </c>
      <c r="F4156" s="4">
        <f t="shared" si="471"/>
        <v>5</v>
      </c>
      <c r="G4156" s="4">
        <f t="shared" si="467"/>
        <v>29</v>
      </c>
      <c r="H4156" s="4">
        <f t="shared" si="468"/>
        <v>0</v>
      </c>
      <c r="I4156" s="5">
        <f t="shared" si="465"/>
        <v>0</v>
      </c>
      <c r="M4156" s="3">
        <v>24</v>
      </c>
      <c r="N4156" s="11">
        <f t="shared" si="472"/>
        <v>0</v>
      </c>
      <c r="O4156" s="3">
        <v>1</v>
      </c>
      <c r="P4156" s="11">
        <f t="shared" si="470"/>
        <v>0</v>
      </c>
      <c r="Q4156" s="12">
        <f t="shared" si="469"/>
        <v>4</v>
      </c>
      <c r="R4156" s="12">
        <f t="shared" si="473"/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466"/>
        <v>681</v>
      </c>
      <c r="F4157" s="4">
        <f t="shared" si="471"/>
        <v>4</v>
      </c>
      <c r="G4157" s="4">
        <f t="shared" si="467"/>
        <v>24</v>
      </c>
      <c r="H4157" s="4">
        <f t="shared" si="468"/>
        <v>0</v>
      </c>
      <c r="I4157" s="5">
        <f t="shared" si="465"/>
        <v>0</v>
      </c>
      <c r="M4157" s="3">
        <v>13</v>
      </c>
      <c r="N4157" s="11">
        <f t="shared" si="472"/>
        <v>0</v>
      </c>
      <c r="O4157" s="3">
        <v>1</v>
      </c>
      <c r="P4157" s="11">
        <f t="shared" si="470"/>
        <v>0</v>
      </c>
      <c r="Q4157" s="12">
        <f t="shared" si="469"/>
        <v>10</v>
      </c>
      <c r="R4157" s="12">
        <f t="shared" si="473"/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466"/>
        <v>1802</v>
      </c>
      <c r="F4158" s="4">
        <f t="shared" si="471"/>
        <v>19</v>
      </c>
      <c r="G4158" s="4">
        <f t="shared" si="467"/>
        <v>49</v>
      </c>
      <c r="H4158" s="4">
        <f t="shared" si="468"/>
        <v>0</v>
      </c>
      <c r="I4158" s="5">
        <f t="shared" si="465"/>
        <v>0</v>
      </c>
      <c r="M4158" s="3">
        <v>34</v>
      </c>
      <c r="N4158" s="11">
        <f t="shared" si="472"/>
        <v>0</v>
      </c>
      <c r="O4158" s="3">
        <v>0</v>
      </c>
      <c r="P4158" s="11">
        <f t="shared" si="470"/>
        <v>0</v>
      </c>
      <c r="Q4158" s="12">
        <f t="shared" si="469"/>
        <v>15</v>
      </c>
      <c r="R4158" s="12">
        <f t="shared" si="473"/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466"/>
        <v>1760</v>
      </c>
      <c r="F4159" s="4">
        <f t="shared" si="471"/>
        <v>18</v>
      </c>
      <c r="G4159" s="4">
        <f t="shared" si="467"/>
        <v>106</v>
      </c>
      <c r="H4159" s="4">
        <f t="shared" si="468"/>
        <v>3</v>
      </c>
      <c r="I4159" s="5">
        <f t="shared" si="465"/>
        <v>2.9126213592233011E-2</v>
      </c>
      <c r="M4159" s="3">
        <v>12</v>
      </c>
      <c r="N4159" s="11">
        <f t="shared" si="472"/>
        <v>1</v>
      </c>
      <c r="O4159" s="3">
        <v>2</v>
      </c>
      <c r="P4159" s="11">
        <f t="shared" si="470"/>
        <v>1</v>
      </c>
      <c r="Q4159" s="12">
        <f t="shared" si="469"/>
        <v>92</v>
      </c>
      <c r="R4159" s="12">
        <f t="shared" si="473"/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466"/>
        <v>489</v>
      </c>
      <c r="F4160" s="4">
        <f t="shared" si="471"/>
        <v>37</v>
      </c>
      <c r="G4160" s="4">
        <f t="shared" si="467"/>
        <v>11</v>
      </c>
      <c r="H4160" s="4">
        <f t="shared" si="468"/>
        <v>0</v>
      </c>
      <c r="I4160" s="5">
        <f t="shared" si="465"/>
        <v>0</v>
      </c>
      <c r="M4160" s="3">
        <v>11</v>
      </c>
      <c r="N4160" s="11">
        <f t="shared" si="472"/>
        <v>1</v>
      </c>
      <c r="O4160" s="3">
        <v>0</v>
      </c>
      <c r="P4160" s="11">
        <f t="shared" si="470"/>
        <v>0</v>
      </c>
      <c r="Q4160" s="12">
        <f t="shared" si="469"/>
        <v>0</v>
      </c>
      <c r="R4160" s="12">
        <f t="shared" si="473"/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466"/>
        <v>206</v>
      </c>
      <c r="F4161" s="4">
        <f t="shared" si="471"/>
        <v>10</v>
      </c>
      <c r="G4161" s="4">
        <f t="shared" si="467"/>
        <v>10</v>
      </c>
      <c r="H4161" s="4">
        <f t="shared" si="468"/>
        <v>0</v>
      </c>
      <c r="I4161" s="5">
        <f t="shared" si="465"/>
        <v>0</v>
      </c>
      <c r="M4161" s="3">
        <v>4</v>
      </c>
      <c r="N4161" s="11">
        <f t="shared" si="472"/>
        <v>0</v>
      </c>
      <c r="O4161" s="3">
        <v>0</v>
      </c>
      <c r="P4161" s="11">
        <f t="shared" si="470"/>
        <v>0</v>
      </c>
      <c r="Q4161" s="12">
        <f t="shared" si="469"/>
        <v>6</v>
      </c>
      <c r="R4161" s="12">
        <f t="shared" si="473"/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466"/>
        <v>523</v>
      </c>
      <c r="F4162" s="4">
        <f t="shared" si="471"/>
        <v>23</v>
      </c>
      <c r="G4162" s="4">
        <f t="shared" si="467"/>
        <v>27</v>
      </c>
      <c r="H4162" s="4">
        <f t="shared" si="468"/>
        <v>-2</v>
      </c>
      <c r="I4162" s="5">
        <f t="shared" si="465"/>
        <v>-6.8965517241379309E-2</v>
      </c>
      <c r="M4162" s="3">
        <v>13</v>
      </c>
      <c r="N4162" s="11">
        <f t="shared" si="472"/>
        <v>1</v>
      </c>
      <c r="O4162" s="3">
        <v>1</v>
      </c>
      <c r="P4162" s="11">
        <f t="shared" si="470"/>
        <v>0</v>
      </c>
      <c r="Q4162" s="12">
        <f t="shared" si="469"/>
        <v>13</v>
      </c>
      <c r="R4162" s="12">
        <f t="shared" si="473"/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466"/>
        <v>3929</v>
      </c>
      <c r="F4163" s="4">
        <f t="shared" si="471"/>
        <v>108</v>
      </c>
      <c r="G4163" s="4">
        <f t="shared" si="467"/>
        <v>151</v>
      </c>
      <c r="H4163" s="4">
        <f t="shared" si="468"/>
        <v>2</v>
      </c>
      <c r="I4163" s="5">
        <f t="shared" ref="I4163:I4198" si="474">IFERROR((G4163-SUMIFS(G:G,A:A,A4163-1,B:B,B4163))/SUMIFS(G:G,A:A,A4163-1,B:B,B4163),0)</f>
        <v>1.3422818791946308E-2</v>
      </c>
      <c r="M4163" s="3">
        <v>78</v>
      </c>
      <c r="N4163" s="11">
        <f t="shared" si="472"/>
        <v>0</v>
      </c>
      <c r="O4163" s="3">
        <v>2</v>
      </c>
      <c r="P4163" s="11">
        <f t="shared" si="470"/>
        <v>0</v>
      </c>
      <c r="Q4163" s="12">
        <f t="shared" si="469"/>
        <v>71</v>
      </c>
      <c r="R4163" s="12">
        <f t="shared" si="473"/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466"/>
        <v>187</v>
      </c>
      <c r="F4164" s="4">
        <f t="shared" si="471"/>
        <v>3</v>
      </c>
      <c r="G4164" s="4">
        <f t="shared" si="467"/>
        <v>3</v>
      </c>
      <c r="H4164" s="4">
        <f t="shared" si="468"/>
        <v>0</v>
      </c>
      <c r="I4164" s="5">
        <f t="shared" si="474"/>
        <v>0</v>
      </c>
      <c r="M4164" s="3">
        <v>3</v>
      </c>
      <c r="N4164" s="11">
        <f t="shared" si="472"/>
        <v>0</v>
      </c>
      <c r="O4164" s="3">
        <v>0</v>
      </c>
      <c r="P4164" s="11">
        <f t="shared" si="470"/>
        <v>0</v>
      </c>
      <c r="Q4164" s="12">
        <f t="shared" si="469"/>
        <v>0</v>
      </c>
      <c r="R4164" s="12">
        <f t="shared" si="473"/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475">SUM(C4165:D4165)</f>
        <v>371</v>
      </c>
      <c r="F4165" s="4">
        <f t="shared" si="471"/>
        <v>12</v>
      </c>
      <c r="G4165" s="4">
        <f t="shared" ref="G4165:G4195" si="476">C4165</f>
        <v>6</v>
      </c>
      <c r="H4165" s="4">
        <f t="shared" ref="H4165:H4228" si="477">G4165-SUMIFS(G:G,A:A,A4165-1,B:B,B4165)</f>
        <v>0</v>
      </c>
      <c r="I4165" s="5">
        <f t="shared" si="474"/>
        <v>0</v>
      </c>
      <c r="M4165" s="3">
        <v>6</v>
      </c>
      <c r="N4165" s="11">
        <f t="shared" si="472"/>
        <v>0</v>
      </c>
      <c r="O4165" s="3">
        <v>0</v>
      </c>
      <c r="P4165" s="11">
        <f t="shared" si="470"/>
        <v>0</v>
      </c>
      <c r="Q4165" s="12">
        <f t="shared" ref="Q4165:Q4195" si="478">G4165-O4165-M4165</f>
        <v>0</v>
      </c>
      <c r="R4165" s="12">
        <f t="shared" si="473"/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475"/>
        <v>492</v>
      </c>
      <c r="F4166" s="4">
        <f t="shared" si="471"/>
        <v>5</v>
      </c>
      <c r="G4166" s="4">
        <f t="shared" si="476"/>
        <v>15</v>
      </c>
      <c r="H4166" s="4">
        <f t="shared" si="477"/>
        <v>-2</v>
      </c>
      <c r="I4166" s="5">
        <f t="shared" si="474"/>
        <v>-0.11764705882352941</v>
      </c>
      <c r="M4166" s="3">
        <v>10</v>
      </c>
      <c r="N4166" s="11">
        <f t="shared" si="472"/>
        <v>1</v>
      </c>
      <c r="O4166" s="3">
        <v>1</v>
      </c>
      <c r="P4166" s="11">
        <f t="shared" si="470"/>
        <v>0</v>
      </c>
      <c r="Q4166" s="12">
        <f t="shared" si="478"/>
        <v>4</v>
      </c>
      <c r="R4166" s="12">
        <f t="shared" si="473"/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475"/>
        <v>698</v>
      </c>
      <c r="F4167" s="4">
        <f t="shared" si="471"/>
        <v>29</v>
      </c>
      <c r="G4167" s="4">
        <f t="shared" si="476"/>
        <v>10</v>
      </c>
      <c r="H4167" s="4">
        <f t="shared" si="477"/>
        <v>1</v>
      </c>
      <c r="I4167" s="5">
        <f t="shared" si="474"/>
        <v>0.1111111111111111</v>
      </c>
      <c r="M4167" s="3">
        <v>7</v>
      </c>
      <c r="N4167" s="11">
        <f t="shared" si="472"/>
        <v>0</v>
      </c>
      <c r="O4167" s="3">
        <v>0</v>
      </c>
      <c r="P4167" s="11">
        <f t="shared" si="470"/>
        <v>0</v>
      </c>
      <c r="Q4167" s="12">
        <f t="shared" si="478"/>
        <v>3</v>
      </c>
      <c r="R4167" s="12">
        <f t="shared" si="473"/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475"/>
        <v>103</v>
      </c>
      <c r="F4168" s="4">
        <f t="shared" si="471"/>
        <v>0</v>
      </c>
      <c r="G4168" s="4">
        <f t="shared" si="476"/>
        <v>12</v>
      </c>
      <c r="H4168" s="4">
        <f t="shared" si="477"/>
        <v>0</v>
      </c>
      <c r="I4168" s="5">
        <f t="shared" si="474"/>
        <v>0</v>
      </c>
      <c r="M4168" s="3">
        <v>7</v>
      </c>
      <c r="N4168" s="11">
        <f t="shared" si="472"/>
        <v>0</v>
      </c>
      <c r="O4168" s="3">
        <v>0</v>
      </c>
      <c r="P4168" s="11">
        <f t="shared" si="470"/>
        <v>0</v>
      </c>
      <c r="Q4168" s="12">
        <f t="shared" si="478"/>
        <v>5</v>
      </c>
      <c r="R4168" s="12">
        <f t="shared" si="473"/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475"/>
        <v>181</v>
      </c>
      <c r="F4169" s="4">
        <f t="shared" si="471"/>
        <v>4</v>
      </c>
      <c r="G4169" s="4">
        <f t="shared" si="476"/>
        <v>0</v>
      </c>
      <c r="H4169" s="4">
        <f t="shared" si="477"/>
        <v>0</v>
      </c>
      <c r="I4169" s="5">
        <f t="shared" si="474"/>
        <v>0</v>
      </c>
      <c r="M4169" s="3">
        <v>0</v>
      </c>
      <c r="N4169" s="11">
        <f t="shared" si="472"/>
        <v>0</v>
      </c>
      <c r="O4169" s="3">
        <v>0</v>
      </c>
      <c r="P4169" s="11">
        <f t="shared" si="470"/>
        <v>0</v>
      </c>
      <c r="Q4169" s="12">
        <f t="shared" si="478"/>
        <v>0</v>
      </c>
      <c r="R4169" s="12">
        <f t="shared" si="473"/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475"/>
        <v>245</v>
      </c>
      <c r="F4170" s="4">
        <f t="shared" si="471"/>
        <v>13</v>
      </c>
      <c r="G4170" s="4">
        <f t="shared" si="476"/>
        <v>12</v>
      </c>
      <c r="H4170" s="4">
        <f t="shared" si="477"/>
        <v>0</v>
      </c>
      <c r="I4170" s="5">
        <f t="shared" si="474"/>
        <v>0</v>
      </c>
      <c r="M4170" s="3">
        <v>8</v>
      </c>
      <c r="N4170" s="11">
        <f t="shared" si="472"/>
        <v>2</v>
      </c>
      <c r="O4170" s="3">
        <v>0</v>
      </c>
      <c r="P4170" s="11">
        <f t="shared" si="470"/>
        <v>0</v>
      </c>
      <c r="Q4170" s="12">
        <f t="shared" si="478"/>
        <v>4</v>
      </c>
      <c r="R4170" s="12">
        <f t="shared" si="473"/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475"/>
        <v>2385</v>
      </c>
      <c r="F4171" s="4">
        <f t="shared" si="471"/>
        <v>238</v>
      </c>
      <c r="G4171" s="4">
        <f t="shared" si="476"/>
        <v>160</v>
      </c>
      <c r="H4171" s="4">
        <f t="shared" si="477"/>
        <v>21</v>
      </c>
      <c r="I4171" s="5">
        <f t="shared" si="474"/>
        <v>0.15107913669064749</v>
      </c>
      <c r="M4171" s="3">
        <v>89</v>
      </c>
      <c r="N4171" s="11">
        <f t="shared" si="472"/>
        <v>0</v>
      </c>
      <c r="O4171" s="3">
        <v>5</v>
      </c>
      <c r="P4171" s="11">
        <f t="shared" si="470"/>
        <v>0</v>
      </c>
      <c r="Q4171" s="12">
        <f t="shared" si="478"/>
        <v>66</v>
      </c>
      <c r="R4171" s="12">
        <f t="shared" si="473"/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475"/>
        <v>635</v>
      </c>
      <c r="F4172" s="4">
        <f t="shared" si="471"/>
        <v>12</v>
      </c>
      <c r="G4172" s="4">
        <f t="shared" si="476"/>
        <v>6</v>
      </c>
      <c r="H4172" s="4">
        <f t="shared" si="477"/>
        <v>1</v>
      </c>
      <c r="I4172" s="5">
        <f t="shared" si="474"/>
        <v>0.2</v>
      </c>
      <c r="M4172" s="3">
        <v>4</v>
      </c>
      <c r="N4172" s="11">
        <f t="shared" si="472"/>
        <v>0</v>
      </c>
      <c r="O4172" s="3">
        <v>0</v>
      </c>
      <c r="P4172" s="11">
        <f t="shared" si="470"/>
        <v>0</v>
      </c>
      <c r="Q4172" s="12">
        <f t="shared" si="478"/>
        <v>2</v>
      </c>
      <c r="R4172" s="12">
        <f t="shared" si="473"/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475"/>
        <v>1733</v>
      </c>
      <c r="F4173" s="4">
        <f t="shared" si="471"/>
        <v>66</v>
      </c>
      <c r="G4173" s="4">
        <f t="shared" si="476"/>
        <v>7</v>
      </c>
      <c r="H4173" s="4">
        <f t="shared" si="477"/>
        <v>-1</v>
      </c>
      <c r="I4173" s="5">
        <f t="shared" si="474"/>
        <v>-0.125</v>
      </c>
      <c r="M4173" s="3">
        <v>8</v>
      </c>
      <c r="N4173" s="11">
        <f t="shared" si="472"/>
        <v>0</v>
      </c>
      <c r="O4173" s="3">
        <v>0</v>
      </c>
      <c r="P4173" s="11">
        <f t="shared" si="470"/>
        <v>0</v>
      </c>
      <c r="Q4173" s="12">
        <f t="shared" si="478"/>
        <v>-1</v>
      </c>
      <c r="R4173" s="12">
        <f t="shared" si="473"/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475"/>
        <v>1999</v>
      </c>
      <c r="F4174" s="4">
        <f t="shared" si="471"/>
        <v>73</v>
      </c>
      <c r="G4174" s="4">
        <f t="shared" si="476"/>
        <v>185</v>
      </c>
      <c r="H4174" s="4">
        <f t="shared" si="477"/>
        <v>1</v>
      </c>
      <c r="I4174" s="5">
        <f t="shared" si="474"/>
        <v>5.434782608695652E-3</v>
      </c>
      <c r="M4174" s="3">
        <v>117</v>
      </c>
      <c r="N4174" s="11">
        <f t="shared" si="472"/>
        <v>5</v>
      </c>
      <c r="O4174" s="3">
        <v>0</v>
      </c>
      <c r="P4174" s="11">
        <f t="shared" si="470"/>
        <v>0</v>
      </c>
      <c r="Q4174" s="12">
        <f t="shared" si="478"/>
        <v>68</v>
      </c>
      <c r="R4174" s="12">
        <f t="shared" si="473"/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475"/>
        <v>6408</v>
      </c>
      <c r="F4175" s="4">
        <f t="shared" si="471"/>
        <v>353</v>
      </c>
      <c r="G4175" s="4">
        <f t="shared" si="476"/>
        <v>620</v>
      </c>
      <c r="H4175" s="4">
        <f t="shared" si="477"/>
        <v>17</v>
      </c>
      <c r="I4175" s="5">
        <f t="shared" si="474"/>
        <v>2.8192371475953566E-2</v>
      </c>
      <c r="M4175" s="3">
        <v>219</v>
      </c>
      <c r="N4175" s="11">
        <f t="shared" si="472"/>
        <v>1</v>
      </c>
      <c r="O4175" s="3">
        <v>12</v>
      </c>
      <c r="P4175" s="11">
        <f t="shared" si="470"/>
        <v>1</v>
      </c>
      <c r="Q4175" s="12">
        <f t="shared" si="478"/>
        <v>389</v>
      </c>
      <c r="R4175" s="12">
        <f t="shared" si="473"/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475"/>
        <v>304</v>
      </c>
      <c r="F4176" s="4">
        <f t="shared" si="471"/>
        <v>7</v>
      </c>
      <c r="G4176" s="4">
        <f t="shared" si="476"/>
        <v>11</v>
      </c>
      <c r="H4176" s="4">
        <f t="shared" si="477"/>
        <v>-1</v>
      </c>
      <c r="I4176" s="5">
        <f t="shared" si="474"/>
        <v>-8.3333333333333329E-2</v>
      </c>
      <c r="M4176" s="3">
        <v>12</v>
      </c>
      <c r="N4176" s="11">
        <f t="shared" si="472"/>
        <v>0</v>
      </c>
      <c r="O4176" s="3">
        <v>0</v>
      </c>
      <c r="P4176" s="11">
        <f t="shared" si="470"/>
        <v>0</v>
      </c>
      <c r="Q4176" s="12">
        <f t="shared" si="478"/>
        <v>-1</v>
      </c>
      <c r="R4176" s="12">
        <f t="shared" si="473"/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475"/>
        <v>579</v>
      </c>
      <c r="F4177" s="4">
        <f t="shared" si="471"/>
        <v>3</v>
      </c>
      <c r="G4177" s="4">
        <f t="shared" si="476"/>
        <v>5</v>
      </c>
      <c r="H4177" s="4">
        <f t="shared" si="477"/>
        <v>0</v>
      </c>
      <c r="I4177" s="5">
        <f t="shared" si="474"/>
        <v>0</v>
      </c>
      <c r="M4177" s="3">
        <v>5</v>
      </c>
      <c r="N4177" s="11">
        <f t="shared" si="472"/>
        <v>0</v>
      </c>
      <c r="O4177" s="3">
        <v>0</v>
      </c>
      <c r="P4177" s="11">
        <f t="shared" si="470"/>
        <v>0</v>
      </c>
      <c r="Q4177" s="12">
        <f t="shared" si="478"/>
        <v>0</v>
      </c>
      <c r="R4177" s="12">
        <f t="shared" si="473"/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475"/>
        <v>2098</v>
      </c>
      <c r="F4178" s="4">
        <f t="shared" si="471"/>
        <v>98</v>
      </c>
      <c r="G4178" s="4">
        <f t="shared" si="476"/>
        <v>58</v>
      </c>
      <c r="H4178" s="4">
        <f t="shared" si="477"/>
        <v>0</v>
      </c>
      <c r="I4178" s="5">
        <f t="shared" si="474"/>
        <v>0</v>
      </c>
      <c r="M4178" s="3">
        <v>39</v>
      </c>
      <c r="N4178" s="11">
        <f t="shared" si="472"/>
        <v>0</v>
      </c>
      <c r="O4178" s="3">
        <v>2</v>
      </c>
      <c r="P4178" s="11">
        <f t="shared" si="470"/>
        <v>1</v>
      </c>
      <c r="Q4178" s="12">
        <f t="shared" si="478"/>
        <v>17</v>
      </c>
      <c r="R4178" s="12">
        <f t="shared" si="473"/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475"/>
        <v>27068</v>
      </c>
      <c r="F4179" s="4">
        <f t="shared" si="471"/>
        <v>560</v>
      </c>
      <c r="G4179" s="4">
        <f t="shared" si="476"/>
        <v>2901</v>
      </c>
      <c r="H4179" s="4">
        <f t="shared" si="477"/>
        <v>23</v>
      </c>
      <c r="I4179" s="5">
        <f t="shared" si="474"/>
        <v>7.9916608756080611E-3</v>
      </c>
      <c r="M4179" s="3">
        <v>1598</v>
      </c>
      <c r="N4179" s="11">
        <f t="shared" si="472"/>
        <v>99</v>
      </c>
      <c r="O4179" s="3">
        <v>60</v>
      </c>
      <c r="P4179" s="11">
        <f t="shared" si="470"/>
        <v>2</v>
      </c>
      <c r="Q4179" s="12">
        <f t="shared" si="478"/>
        <v>1243</v>
      </c>
      <c r="R4179" s="12">
        <f t="shared" si="473"/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475"/>
        <v>538</v>
      </c>
      <c r="F4180" s="4">
        <f t="shared" si="471"/>
        <v>19</v>
      </c>
      <c r="G4180" s="4">
        <f t="shared" si="476"/>
        <v>22</v>
      </c>
      <c r="H4180" s="4">
        <f t="shared" si="477"/>
        <v>-2</v>
      </c>
      <c r="I4180" s="5">
        <f t="shared" si="474"/>
        <v>-8.3333333333333329E-2</v>
      </c>
      <c r="M4180" s="3">
        <v>18</v>
      </c>
      <c r="N4180" s="11">
        <f t="shared" si="472"/>
        <v>4</v>
      </c>
      <c r="O4180" s="3">
        <v>1</v>
      </c>
      <c r="P4180" s="11">
        <f t="shared" si="470"/>
        <v>0</v>
      </c>
      <c r="Q4180" s="12">
        <f t="shared" si="478"/>
        <v>3</v>
      </c>
      <c r="R4180" s="12">
        <f t="shared" si="473"/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475"/>
        <v>214</v>
      </c>
      <c r="F4181" s="4">
        <f t="shared" si="471"/>
        <v>3</v>
      </c>
      <c r="G4181" s="4">
        <f t="shared" si="476"/>
        <v>7</v>
      </c>
      <c r="H4181" s="4">
        <f t="shared" si="477"/>
        <v>-1</v>
      </c>
      <c r="I4181" s="5">
        <f t="shared" si="474"/>
        <v>-0.125</v>
      </c>
      <c r="M4181" s="3">
        <v>2</v>
      </c>
      <c r="N4181" s="11">
        <f t="shared" si="472"/>
        <v>0</v>
      </c>
      <c r="O4181" s="3">
        <v>0</v>
      </c>
      <c r="P4181" s="11">
        <f t="shared" si="470"/>
        <v>0</v>
      </c>
      <c r="Q4181" s="12">
        <f t="shared" si="478"/>
        <v>5</v>
      </c>
      <c r="R4181" s="12">
        <f t="shared" si="473"/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475"/>
        <v>2053</v>
      </c>
      <c r="F4182" s="4">
        <f t="shared" si="471"/>
        <v>154</v>
      </c>
      <c r="G4182" s="4">
        <f t="shared" si="476"/>
        <v>54</v>
      </c>
      <c r="H4182" s="4">
        <f t="shared" si="477"/>
        <v>-3</v>
      </c>
      <c r="I4182" s="5">
        <f t="shared" si="474"/>
        <v>-5.2631578947368418E-2</v>
      </c>
      <c r="M4182" s="3">
        <v>48</v>
      </c>
      <c r="N4182" s="11">
        <f t="shared" si="472"/>
        <v>1</v>
      </c>
      <c r="O4182" s="3">
        <v>1</v>
      </c>
      <c r="P4182" s="11">
        <f t="shared" si="470"/>
        <v>0</v>
      </c>
      <c r="Q4182" s="12">
        <f t="shared" si="478"/>
        <v>5</v>
      </c>
      <c r="R4182" s="12">
        <f t="shared" si="473"/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475"/>
        <v>4563</v>
      </c>
      <c r="F4183" s="4">
        <f t="shared" si="471"/>
        <v>105</v>
      </c>
      <c r="G4183" s="4">
        <f t="shared" si="476"/>
        <v>662</v>
      </c>
      <c r="H4183" s="4">
        <f t="shared" si="477"/>
        <v>-1</v>
      </c>
      <c r="I4183" s="5">
        <f t="shared" si="474"/>
        <v>-1.5082956259426848E-3</v>
      </c>
      <c r="M4183" s="3">
        <v>334</v>
      </c>
      <c r="N4183" s="11">
        <f t="shared" si="472"/>
        <v>2</v>
      </c>
      <c r="O4183" s="3">
        <v>38</v>
      </c>
      <c r="P4183" s="11">
        <f t="shared" si="470"/>
        <v>0</v>
      </c>
      <c r="Q4183" s="12">
        <f t="shared" si="478"/>
        <v>290</v>
      </c>
      <c r="R4183" s="12">
        <f t="shared" si="473"/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475"/>
        <v>1695</v>
      </c>
      <c r="F4184" s="4">
        <f t="shared" si="471"/>
        <v>39</v>
      </c>
      <c r="G4184" s="4">
        <f t="shared" si="476"/>
        <v>148</v>
      </c>
      <c r="H4184" s="4">
        <f t="shared" si="477"/>
        <v>0</v>
      </c>
      <c r="I4184" s="5">
        <f t="shared" si="474"/>
        <v>0</v>
      </c>
      <c r="M4184" s="3">
        <v>64</v>
      </c>
      <c r="N4184" s="11">
        <f t="shared" si="472"/>
        <v>8</v>
      </c>
      <c r="O4184" s="3">
        <v>1</v>
      </c>
      <c r="P4184" s="11">
        <f t="shared" si="470"/>
        <v>0</v>
      </c>
      <c r="Q4184" s="12">
        <f t="shared" si="478"/>
        <v>83</v>
      </c>
      <c r="R4184" s="12">
        <f t="shared" si="473"/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475"/>
        <v>2894</v>
      </c>
      <c r="F4185" s="4">
        <f t="shared" si="471"/>
        <v>29</v>
      </c>
      <c r="G4185" s="4">
        <f t="shared" si="476"/>
        <v>1351</v>
      </c>
      <c r="H4185" s="4">
        <f t="shared" si="477"/>
        <v>3</v>
      </c>
      <c r="I4185" s="5">
        <f t="shared" si="474"/>
        <v>2.225519287833828E-3</v>
      </c>
      <c r="M4185" s="3">
        <v>15</v>
      </c>
      <c r="N4185" s="11">
        <f t="shared" si="472"/>
        <v>0</v>
      </c>
      <c r="O4185" s="3">
        <v>2</v>
      </c>
      <c r="P4185" s="11">
        <f t="shared" si="470"/>
        <v>1</v>
      </c>
      <c r="Q4185" s="12">
        <f t="shared" si="478"/>
        <v>1334</v>
      </c>
      <c r="R4185" s="12">
        <f t="shared" si="473"/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475"/>
        <v>171</v>
      </c>
      <c r="F4186" s="4">
        <f t="shared" si="471"/>
        <v>7</v>
      </c>
      <c r="G4186" s="4">
        <f t="shared" si="476"/>
        <v>2</v>
      </c>
      <c r="H4186" s="4">
        <f t="shared" si="477"/>
        <v>0</v>
      </c>
      <c r="I4186" s="5">
        <f t="shared" si="474"/>
        <v>0</v>
      </c>
      <c r="M4186" s="3">
        <v>1</v>
      </c>
      <c r="N4186" s="11">
        <f t="shared" si="472"/>
        <v>0</v>
      </c>
      <c r="O4186" s="3">
        <v>0</v>
      </c>
      <c r="P4186" s="11">
        <f t="shared" si="470"/>
        <v>0</v>
      </c>
      <c r="Q4186" s="12">
        <f t="shared" si="478"/>
        <v>1</v>
      </c>
      <c r="R4186" s="12">
        <f t="shared" si="473"/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475"/>
        <v>299</v>
      </c>
      <c r="F4187" s="4">
        <f t="shared" si="471"/>
        <v>6</v>
      </c>
      <c r="G4187" s="4">
        <f t="shared" si="476"/>
        <v>3</v>
      </c>
      <c r="H4187" s="4">
        <f t="shared" si="477"/>
        <v>0</v>
      </c>
      <c r="I4187" s="5">
        <f t="shared" si="474"/>
        <v>0</v>
      </c>
      <c r="M4187" s="3">
        <v>2</v>
      </c>
      <c r="N4187" s="11">
        <f t="shared" si="472"/>
        <v>0</v>
      </c>
      <c r="O4187" s="3">
        <v>0</v>
      </c>
      <c r="P4187" s="11">
        <f t="shared" si="470"/>
        <v>0</v>
      </c>
      <c r="Q4187" s="12">
        <f t="shared" si="478"/>
        <v>1</v>
      </c>
      <c r="R4187" s="12">
        <f t="shared" si="473"/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475"/>
        <v>235</v>
      </c>
      <c r="F4188" s="4">
        <f t="shared" si="471"/>
        <v>19</v>
      </c>
      <c r="G4188" s="4">
        <f t="shared" si="476"/>
        <v>2</v>
      </c>
      <c r="H4188" s="4">
        <f t="shared" si="477"/>
        <v>0</v>
      </c>
      <c r="I4188" s="5">
        <f t="shared" si="474"/>
        <v>0</v>
      </c>
      <c r="M4188" s="3">
        <v>2</v>
      </c>
      <c r="N4188" s="11">
        <f t="shared" si="472"/>
        <v>0</v>
      </c>
      <c r="O4188" s="3">
        <v>0</v>
      </c>
      <c r="P4188" s="11">
        <f t="shared" ref="P4188:P4251" si="479">O4188-SUMIFS(O:O,B:B,B4188,A:A,A4188-1)</f>
        <v>0</v>
      </c>
      <c r="Q4188" s="12">
        <f t="shared" si="478"/>
        <v>0</v>
      </c>
      <c r="R4188" s="12">
        <f t="shared" si="473"/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475"/>
        <v>952</v>
      </c>
      <c r="F4189" s="4">
        <f t="shared" si="471"/>
        <v>72</v>
      </c>
      <c r="G4189" s="4">
        <f t="shared" si="476"/>
        <v>8</v>
      </c>
      <c r="H4189" s="4">
        <f t="shared" si="477"/>
        <v>0</v>
      </c>
      <c r="I4189" s="5">
        <f t="shared" si="474"/>
        <v>0</v>
      </c>
      <c r="M4189" s="3">
        <v>5</v>
      </c>
      <c r="N4189" s="11">
        <f t="shared" si="472"/>
        <v>0</v>
      </c>
      <c r="O4189" s="3">
        <v>0</v>
      </c>
      <c r="P4189" s="11">
        <f t="shared" si="479"/>
        <v>0</v>
      </c>
      <c r="Q4189" s="12">
        <f t="shared" si="478"/>
        <v>3</v>
      </c>
      <c r="R4189" s="12">
        <f t="shared" si="473"/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475"/>
        <v>2004</v>
      </c>
      <c r="F4190" s="4">
        <f t="shared" si="471"/>
        <v>43</v>
      </c>
      <c r="G4190" s="4">
        <f t="shared" si="476"/>
        <v>58</v>
      </c>
      <c r="H4190" s="4">
        <f t="shared" si="477"/>
        <v>1</v>
      </c>
      <c r="I4190" s="5">
        <f t="shared" si="474"/>
        <v>1.7543859649122806E-2</v>
      </c>
      <c r="M4190" s="3">
        <v>50</v>
      </c>
      <c r="N4190" s="11">
        <f t="shared" si="472"/>
        <v>0</v>
      </c>
      <c r="O4190" s="3">
        <v>0</v>
      </c>
      <c r="P4190" s="11">
        <f t="shared" si="479"/>
        <v>0</v>
      </c>
      <c r="Q4190" s="12">
        <f t="shared" si="478"/>
        <v>8</v>
      </c>
      <c r="R4190" s="12">
        <f t="shared" si="473"/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475"/>
        <v>284</v>
      </c>
      <c r="F4191" s="4">
        <f t="shared" si="471"/>
        <v>1</v>
      </c>
      <c r="G4191" s="4">
        <f t="shared" si="476"/>
        <v>4</v>
      </c>
      <c r="H4191" s="4">
        <f t="shared" si="477"/>
        <v>0</v>
      </c>
      <c r="I4191" s="5">
        <f t="shared" si="474"/>
        <v>0</v>
      </c>
      <c r="M4191" s="3">
        <v>2</v>
      </c>
      <c r="N4191" s="11">
        <f t="shared" si="472"/>
        <v>0</v>
      </c>
      <c r="O4191" s="3">
        <v>0</v>
      </c>
      <c r="P4191" s="11">
        <f t="shared" si="479"/>
        <v>0</v>
      </c>
      <c r="Q4191" s="12">
        <f t="shared" si="478"/>
        <v>2</v>
      </c>
      <c r="R4191" s="12">
        <f t="shared" si="473"/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475"/>
        <v>703</v>
      </c>
      <c r="F4192" s="4">
        <f t="shared" si="471"/>
        <v>18</v>
      </c>
      <c r="G4192" s="4">
        <f t="shared" si="476"/>
        <v>24</v>
      </c>
      <c r="H4192" s="4">
        <f t="shared" si="477"/>
        <v>0</v>
      </c>
      <c r="I4192" s="5">
        <f t="shared" si="474"/>
        <v>0</v>
      </c>
      <c r="M4192" s="3">
        <v>22</v>
      </c>
      <c r="N4192" s="11">
        <f t="shared" si="472"/>
        <v>10</v>
      </c>
      <c r="O4192" s="3">
        <v>0</v>
      </c>
      <c r="P4192" s="11">
        <f t="shared" si="479"/>
        <v>0</v>
      </c>
      <c r="Q4192" s="12">
        <f t="shared" si="478"/>
        <v>2</v>
      </c>
      <c r="R4192" s="12">
        <f t="shared" si="473"/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475"/>
        <v>696</v>
      </c>
      <c r="F4193" s="4">
        <f t="shared" si="471"/>
        <v>44</v>
      </c>
      <c r="G4193" s="4">
        <f t="shared" si="476"/>
        <v>14</v>
      </c>
      <c r="H4193" s="4">
        <f t="shared" si="477"/>
        <v>-1</v>
      </c>
      <c r="I4193" s="5">
        <f t="shared" si="474"/>
        <v>-6.6666666666666666E-2</v>
      </c>
      <c r="M4193" s="3">
        <v>4</v>
      </c>
      <c r="N4193" s="11">
        <f t="shared" si="472"/>
        <v>0</v>
      </c>
      <c r="O4193" s="3">
        <v>0</v>
      </c>
      <c r="P4193" s="11">
        <f t="shared" si="479"/>
        <v>0</v>
      </c>
      <c r="Q4193" s="12">
        <f t="shared" si="478"/>
        <v>10</v>
      </c>
      <c r="R4193" s="12">
        <f t="shared" si="473"/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475"/>
        <v>6083</v>
      </c>
      <c r="F4194" s="4">
        <f t="shared" si="471"/>
        <v>130</v>
      </c>
      <c r="G4194" s="4">
        <f t="shared" si="476"/>
        <v>438</v>
      </c>
      <c r="H4194" s="4">
        <f t="shared" si="477"/>
        <v>7</v>
      </c>
      <c r="I4194" s="5">
        <f t="shared" si="474"/>
        <v>1.6241299303944315E-2</v>
      </c>
      <c r="M4194" s="3">
        <v>289</v>
      </c>
      <c r="N4194" s="11">
        <f t="shared" si="472"/>
        <v>2</v>
      </c>
      <c r="O4194" s="3">
        <v>9</v>
      </c>
      <c r="P4194" s="11">
        <f t="shared" si="479"/>
        <v>0</v>
      </c>
      <c r="Q4194" s="12">
        <f t="shared" si="478"/>
        <v>140</v>
      </c>
      <c r="R4194" s="12">
        <f t="shared" si="473"/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475"/>
        <v>3256</v>
      </c>
      <c r="F4195" s="4">
        <f t="shared" si="471"/>
        <v>99</v>
      </c>
      <c r="G4195" s="4">
        <f t="shared" si="476"/>
        <v>281</v>
      </c>
      <c r="H4195" s="4">
        <f t="shared" si="477"/>
        <v>5</v>
      </c>
      <c r="I4195" s="5">
        <f t="shared" si="474"/>
        <v>1.8115942028985508E-2</v>
      </c>
      <c r="M4195" s="3">
        <v>159</v>
      </c>
      <c r="N4195" s="11">
        <f t="shared" si="472"/>
        <v>4</v>
      </c>
      <c r="O4195" s="3">
        <v>5</v>
      </c>
      <c r="P4195" s="11">
        <f t="shared" si="479"/>
        <v>0</v>
      </c>
      <c r="Q4195" s="12">
        <f t="shared" si="478"/>
        <v>117</v>
      </c>
      <c r="R4195" s="12">
        <f t="shared" si="473"/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 t="shared" si="471"/>
        <v>587</v>
      </c>
      <c r="G4196" s="4">
        <f>C4196</f>
        <v>89</v>
      </c>
      <c r="H4196" s="4">
        <f t="shared" si="477"/>
        <v>-44</v>
      </c>
      <c r="I4196" s="5">
        <f t="shared" si="474"/>
        <v>-0.33082706766917291</v>
      </c>
      <c r="M4196" s="3">
        <v>2</v>
      </c>
      <c r="N4196" s="11">
        <f t="shared" si="472"/>
        <v>1</v>
      </c>
      <c r="O4196" s="3">
        <v>0</v>
      </c>
      <c r="P4196" s="11">
        <f t="shared" si="479"/>
        <v>0</v>
      </c>
      <c r="Q4196" s="12">
        <f>G4196-O4196-M4196</f>
        <v>87</v>
      </c>
      <c r="R4196" s="12">
        <f t="shared" si="473"/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 t="shared" si="471"/>
        <v>1573</v>
      </c>
      <c r="G4197" s="4">
        <f>C4197</f>
        <v>356</v>
      </c>
      <c r="H4197" s="4">
        <f t="shared" si="477"/>
        <v>9</v>
      </c>
      <c r="I4197" s="5">
        <f t="shared" si="474"/>
        <v>2.5936599423631124E-2</v>
      </c>
      <c r="M4197" s="3">
        <v>134</v>
      </c>
      <c r="N4197" s="11">
        <f t="shared" si="472"/>
        <v>1</v>
      </c>
      <c r="O4197" s="3">
        <v>5</v>
      </c>
      <c r="P4197" s="11">
        <f t="shared" si="479"/>
        <v>0</v>
      </c>
      <c r="Q4197" s="12">
        <f>G4197-O4197-M4197</f>
        <v>217</v>
      </c>
      <c r="R4197" s="12">
        <f t="shared" si="473"/>
        <v>8</v>
      </c>
    </row>
    <row r="4198" spans="1:18" x14ac:dyDescent="0.3">
      <c r="A4198" s="1">
        <v>43956</v>
      </c>
      <c r="B4198" t="s">
        <v>119</v>
      </c>
      <c r="C4198" s="3">
        <v>0</v>
      </c>
      <c r="D4198" s="3">
        <v>0</v>
      </c>
      <c r="E4198" s="4">
        <f>SUM(C4198:D4198)</f>
        <v>0</v>
      </c>
      <c r="F4198" s="4">
        <f t="shared" ref="F4198:F4261" si="480">E4198-SUMIFS(E:E,A:A,A4198-1,B:B,B4198)</f>
        <v>0</v>
      </c>
      <c r="G4198" s="4">
        <v>66</v>
      </c>
      <c r="H4198" s="4">
        <f t="shared" si="477"/>
        <v>66</v>
      </c>
      <c r="I4198" s="5">
        <f t="shared" si="474"/>
        <v>0</v>
      </c>
      <c r="M4198" s="3">
        <v>0</v>
      </c>
      <c r="N4198" s="11">
        <f t="shared" ref="N4198:N4261" si="481">M4198-SUMIFS(M:M,B:B,B4198,A:A,A4198-1)</f>
        <v>0</v>
      </c>
      <c r="O4198" s="3">
        <v>0</v>
      </c>
      <c r="P4198" s="11">
        <f t="shared" si="479"/>
        <v>0</v>
      </c>
      <c r="Q4198" s="12">
        <f>G4198-O4198-M4198</f>
        <v>66</v>
      </c>
      <c r="R4198" s="12">
        <f t="shared" ref="R4198:R4261" si="482">Q4198-SUMIFS(Q:Q,B:B,B4198,A:A,A4198-1)</f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2.88671875" style="9" customWidth="1"/>
    <col min="2" max="2" width="10" style="9" bestFit="1" customWidth="1"/>
    <col min="3" max="3" width="10.33203125" style="9" bestFit="1" customWidth="1"/>
    <col min="4" max="4" width="13.88671875" style="9" bestFit="1" customWidth="1"/>
    <col min="5" max="5" width="17.5546875" style="9" bestFit="1" customWidth="1"/>
    <col min="6" max="16384" width="8.88671875" style="9"/>
  </cols>
  <sheetData>
    <row r="1" spans="1:5" s="14" customFormat="1" x14ac:dyDescent="0.3">
      <c r="B1" s="7" t="s">
        <v>104</v>
      </c>
      <c r="C1" s="7" t="s">
        <v>105</v>
      </c>
      <c r="D1" s="7" t="s">
        <v>112</v>
      </c>
      <c r="E1" s="7" t="s">
        <v>110</v>
      </c>
    </row>
    <row r="2" spans="1:5" x14ac:dyDescent="0.3">
      <c r="A2" t="s">
        <v>19</v>
      </c>
      <c r="B2">
        <v>28</v>
      </c>
      <c r="C2">
        <v>2424</v>
      </c>
      <c r="D2">
        <v>1</v>
      </c>
      <c r="E2">
        <v>25</v>
      </c>
    </row>
    <row r="3" spans="1:5" x14ac:dyDescent="0.3">
      <c r="A3" t="s">
        <v>52</v>
      </c>
      <c r="B3">
        <v>201</v>
      </c>
      <c r="C3">
        <v>1543</v>
      </c>
      <c r="D3">
        <v>3</v>
      </c>
      <c r="E3">
        <v>71</v>
      </c>
    </row>
    <row r="4" spans="1:5" x14ac:dyDescent="0.3">
      <c r="A4" t="s">
        <v>56</v>
      </c>
      <c r="B4">
        <v>6</v>
      </c>
      <c r="C4">
        <v>255</v>
      </c>
      <c r="D4">
        <v>1</v>
      </c>
      <c r="E4">
        <v>5</v>
      </c>
    </row>
    <row r="5" spans="1:5" x14ac:dyDescent="0.3">
      <c r="A5" t="s">
        <v>62</v>
      </c>
      <c r="B5">
        <v>601</v>
      </c>
      <c r="C5">
        <v>3060</v>
      </c>
      <c r="D5">
        <v>0</v>
      </c>
      <c r="E5">
        <v>12</v>
      </c>
    </row>
    <row r="6" spans="1:5" x14ac:dyDescent="0.3">
      <c r="A6" t="s">
        <v>20</v>
      </c>
      <c r="B6">
        <v>69</v>
      </c>
      <c r="C6">
        <v>1536</v>
      </c>
      <c r="D6">
        <v>3</v>
      </c>
      <c r="E6">
        <v>54</v>
      </c>
    </row>
    <row r="7" spans="1:5" x14ac:dyDescent="0.3">
      <c r="A7" t="s">
        <v>21</v>
      </c>
      <c r="B7">
        <v>59</v>
      </c>
      <c r="C7">
        <v>1310</v>
      </c>
      <c r="D7">
        <v>1</v>
      </c>
      <c r="E7">
        <v>47</v>
      </c>
    </row>
    <row r="8" spans="1:5" x14ac:dyDescent="0.3">
      <c r="A8" t="s">
        <v>10</v>
      </c>
      <c r="B8">
        <v>16</v>
      </c>
      <c r="C8">
        <v>573</v>
      </c>
      <c r="D8">
        <v>1</v>
      </c>
      <c r="E8">
        <v>14</v>
      </c>
    </row>
    <row r="9" spans="1:5" x14ac:dyDescent="0.3">
      <c r="A9" t="s">
        <v>57</v>
      </c>
      <c r="B9">
        <v>12</v>
      </c>
      <c r="C9">
        <v>301</v>
      </c>
      <c r="D9">
        <v>0</v>
      </c>
      <c r="E9">
        <v>8</v>
      </c>
    </row>
    <row r="10" spans="1:5" x14ac:dyDescent="0.3">
      <c r="A10" t="s">
        <v>28</v>
      </c>
      <c r="B10">
        <v>18</v>
      </c>
      <c r="C10">
        <v>639</v>
      </c>
      <c r="D10">
        <v>1</v>
      </c>
      <c r="E10">
        <v>16</v>
      </c>
    </row>
    <row r="11" spans="1:5" x14ac:dyDescent="0.3">
      <c r="A11" t="s">
        <v>63</v>
      </c>
      <c r="B11">
        <v>15</v>
      </c>
      <c r="C11">
        <v>815</v>
      </c>
      <c r="D11">
        <v>1</v>
      </c>
      <c r="E11">
        <v>12</v>
      </c>
    </row>
    <row r="12" spans="1:5" x14ac:dyDescent="0.3">
      <c r="A12" t="s">
        <v>12</v>
      </c>
      <c r="B12">
        <v>57</v>
      </c>
      <c r="C12">
        <v>1038</v>
      </c>
      <c r="D12">
        <v>0</v>
      </c>
      <c r="E12">
        <v>29</v>
      </c>
    </row>
    <row r="13" spans="1:5" x14ac:dyDescent="0.3">
      <c r="A13" t="s">
        <v>35</v>
      </c>
      <c r="B13">
        <v>10</v>
      </c>
      <c r="C13">
        <v>322</v>
      </c>
      <c r="D13">
        <v>0</v>
      </c>
      <c r="E13">
        <v>8</v>
      </c>
    </row>
    <row r="14" spans="1:5" x14ac:dyDescent="0.3">
      <c r="A14" t="s">
        <v>43</v>
      </c>
      <c r="B14">
        <v>6</v>
      </c>
      <c r="C14">
        <v>341</v>
      </c>
      <c r="D14">
        <v>0</v>
      </c>
      <c r="E14">
        <v>5</v>
      </c>
    </row>
    <row r="15" spans="1:5" x14ac:dyDescent="0.3">
      <c r="A15" t="s">
        <v>82</v>
      </c>
      <c r="B15">
        <v>5</v>
      </c>
      <c r="C15">
        <v>259</v>
      </c>
      <c r="D15">
        <v>0</v>
      </c>
      <c r="E15">
        <v>5</v>
      </c>
    </row>
    <row r="16" spans="1:5" x14ac:dyDescent="0.3">
      <c r="A16" t="s">
        <v>29</v>
      </c>
      <c r="B16">
        <v>16</v>
      </c>
      <c r="C16">
        <v>542</v>
      </c>
      <c r="D16">
        <v>0</v>
      </c>
      <c r="E16">
        <v>16</v>
      </c>
    </row>
    <row r="17" spans="1:5" x14ac:dyDescent="0.3">
      <c r="A17" t="s">
        <v>70</v>
      </c>
      <c r="B17">
        <v>44</v>
      </c>
      <c r="C17">
        <v>1248</v>
      </c>
      <c r="D17">
        <v>0</v>
      </c>
      <c r="E17">
        <v>21</v>
      </c>
    </row>
    <row r="18" spans="1:5" x14ac:dyDescent="0.3">
      <c r="A18" t="s">
        <v>83</v>
      </c>
      <c r="B18">
        <v>7</v>
      </c>
      <c r="C18">
        <v>338</v>
      </c>
      <c r="D18">
        <v>0</v>
      </c>
      <c r="E18">
        <v>3</v>
      </c>
    </row>
    <row r="19" spans="1:5" x14ac:dyDescent="0.3">
      <c r="A19" t="s">
        <v>15</v>
      </c>
      <c r="B19">
        <v>84</v>
      </c>
      <c r="C19">
        <v>1989</v>
      </c>
      <c r="D19">
        <v>1</v>
      </c>
      <c r="E19">
        <v>52</v>
      </c>
    </row>
    <row r="20" spans="1:5" x14ac:dyDescent="0.3">
      <c r="A20" t="s">
        <v>2</v>
      </c>
      <c r="B20">
        <v>3030</v>
      </c>
      <c r="C20">
        <v>17543</v>
      </c>
      <c r="D20">
        <v>30</v>
      </c>
      <c r="E20">
        <v>1513</v>
      </c>
    </row>
    <row r="21" spans="1:5" x14ac:dyDescent="0.3">
      <c r="A21" t="s">
        <v>84</v>
      </c>
      <c r="B21">
        <v>4</v>
      </c>
      <c r="C21">
        <v>193</v>
      </c>
      <c r="D21">
        <v>0</v>
      </c>
      <c r="E21">
        <v>4</v>
      </c>
    </row>
    <row r="22" spans="1:5" x14ac:dyDescent="0.3">
      <c r="A22" t="s">
        <v>44</v>
      </c>
      <c r="B22">
        <v>25</v>
      </c>
      <c r="C22">
        <v>721</v>
      </c>
      <c r="D22">
        <v>0</v>
      </c>
      <c r="E22">
        <v>13</v>
      </c>
    </row>
    <row r="23" spans="1:5" x14ac:dyDescent="0.3">
      <c r="A23" t="s">
        <v>22</v>
      </c>
      <c r="B23">
        <v>84</v>
      </c>
      <c r="C23">
        <v>1243</v>
      </c>
      <c r="D23">
        <v>0</v>
      </c>
      <c r="E23">
        <v>47</v>
      </c>
    </row>
    <row r="24" spans="1:5" x14ac:dyDescent="0.3">
      <c r="A24" t="s">
        <v>16</v>
      </c>
      <c r="B24">
        <v>37</v>
      </c>
      <c r="C24">
        <v>790</v>
      </c>
      <c r="D24">
        <v>0</v>
      </c>
      <c r="E24">
        <v>33</v>
      </c>
    </row>
    <row r="25" spans="1:5" x14ac:dyDescent="0.3">
      <c r="A25" t="s">
        <v>30</v>
      </c>
      <c r="B25">
        <v>69</v>
      </c>
      <c r="C25">
        <v>1255</v>
      </c>
      <c r="D25">
        <v>1</v>
      </c>
      <c r="E25">
        <v>55</v>
      </c>
    </row>
    <row r="26" spans="1:5" x14ac:dyDescent="0.3">
      <c r="A26" t="s">
        <v>75</v>
      </c>
      <c r="B26">
        <v>5</v>
      </c>
      <c r="C26">
        <v>290</v>
      </c>
      <c r="D26">
        <v>0</v>
      </c>
      <c r="E26">
        <v>3</v>
      </c>
    </row>
    <row r="27" spans="1:5" x14ac:dyDescent="0.3">
      <c r="A27" t="s">
        <v>36</v>
      </c>
      <c r="B27">
        <v>36</v>
      </c>
      <c r="C27">
        <v>1344</v>
      </c>
      <c r="D27">
        <v>1</v>
      </c>
      <c r="E27">
        <v>30</v>
      </c>
    </row>
    <row r="28" spans="1:5" x14ac:dyDescent="0.3">
      <c r="A28" t="s">
        <v>37</v>
      </c>
      <c r="B28">
        <v>50</v>
      </c>
      <c r="C28">
        <v>1417</v>
      </c>
      <c r="D28">
        <v>1</v>
      </c>
      <c r="E28">
        <v>39</v>
      </c>
    </row>
    <row r="29" spans="1:5" x14ac:dyDescent="0.3">
      <c r="A29" t="s">
        <v>76</v>
      </c>
      <c r="B29">
        <v>8</v>
      </c>
      <c r="C29">
        <v>513</v>
      </c>
      <c r="D29">
        <v>0</v>
      </c>
      <c r="E29">
        <v>6</v>
      </c>
    </row>
    <row r="30" spans="1:5" x14ac:dyDescent="0.3">
      <c r="A30" t="s">
        <v>85</v>
      </c>
      <c r="B30">
        <v>6</v>
      </c>
      <c r="C30">
        <v>324</v>
      </c>
      <c r="D30">
        <v>0</v>
      </c>
      <c r="E30">
        <v>4</v>
      </c>
    </row>
    <row r="31" spans="1:5" x14ac:dyDescent="0.3">
      <c r="A31" t="s">
        <v>23</v>
      </c>
      <c r="B31">
        <v>43</v>
      </c>
      <c r="C31">
        <v>930</v>
      </c>
      <c r="D31">
        <v>2</v>
      </c>
      <c r="E31">
        <v>37</v>
      </c>
    </row>
    <row r="32" spans="1:5" x14ac:dyDescent="0.3">
      <c r="A32" t="s">
        <v>49</v>
      </c>
      <c r="B32">
        <v>28</v>
      </c>
      <c r="C32">
        <v>331</v>
      </c>
      <c r="D32">
        <v>1</v>
      </c>
      <c r="E32">
        <v>23</v>
      </c>
    </row>
    <row r="33" spans="1:5" x14ac:dyDescent="0.3">
      <c r="A33" t="s">
        <v>24</v>
      </c>
      <c r="B33">
        <v>19</v>
      </c>
      <c r="C33">
        <v>1163</v>
      </c>
      <c r="D33">
        <v>2</v>
      </c>
      <c r="E33">
        <v>16</v>
      </c>
    </row>
    <row r="34" spans="1:5" x14ac:dyDescent="0.3">
      <c r="A34" t="s">
        <v>7</v>
      </c>
      <c r="B34">
        <v>183</v>
      </c>
      <c r="C34">
        <v>3452</v>
      </c>
      <c r="D34">
        <v>13</v>
      </c>
      <c r="E34">
        <v>94</v>
      </c>
    </row>
    <row r="35" spans="1:5" x14ac:dyDescent="0.3">
      <c r="A35" t="s">
        <v>86</v>
      </c>
      <c r="B35">
        <v>0</v>
      </c>
      <c r="C35">
        <v>80</v>
      </c>
      <c r="D35">
        <v>0</v>
      </c>
      <c r="E35">
        <v>0</v>
      </c>
    </row>
    <row r="36" spans="1:5" x14ac:dyDescent="0.3">
      <c r="A36" t="s">
        <v>65</v>
      </c>
      <c r="B36">
        <v>20</v>
      </c>
      <c r="C36">
        <v>567</v>
      </c>
      <c r="D36">
        <v>0</v>
      </c>
      <c r="E36">
        <v>15</v>
      </c>
    </row>
    <row r="37" spans="1:5" x14ac:dyDescent="0.3">
      <c r="A37" t="s">
        <v>45</v>
      </c>
      <c r="B37">
        <v>7</v>
      </c>
      <c r="C37">
        <v>880</v>
      </c>
      <c r="D37">
        <v>0</v>
      </c>
      <c r="E37">
        <v>4</v>
      </c>
    </row>
    <row r="38" spans="1:5" x14ac:dyDescent="0.3">
      <c r="A38" t="s">
        <v>53</v>
      </c>
      <c r="B38">
        <v>31</v>
      </c>
      <c r="C38">
        <v>948</v>
      </c>
      <c r="D38">
        <v>2</v>
      </c>
      <c r="E38">
        <v>28</v>
      </c>
    </row>
    <row r="39" spans="1:5" x14ac:dyDescent="0.3">
      <c r="A39" t="s">
        <v>71</v>
      </c>
      <c r="B39">
        <v>26</v>
      </c>
      <c r="C39">
        <v>411</v>
      </c>
      <c r="D39">
        <v>1</v>
      </c>
      <c r="E39">
        <v>20</v>
      </c>
    </row>
    <row r="40" spans="1:5" x14ac:dyDescent="0.3">
      <c r="A40" t="s">
        <v>87</v>
      </c>
      <c r="B40">
        <v>9</v>
      </c>
      <c r="C40">
        <v>647</v>
      </c>
      <c r="D40">
        <v>0</v>
      </c>
      <c r="E40">
        <v>8</v>
      </c>
    </row>
    <row r="41" spans="1:5" x14ac:dyDescent="0.3">
      <c r="A41" t="s">
        <v>72</v>
      </c>
      <c r="B41">
        <v>13</v>
      </c>
      <c r="C41">
        <v>766</v>
      </c>
      <c r="D41">
        <v>0</v>
      </c>
      <c r="E41">
        <v>11</v>
      </c>
    </row>
    <row r="42" spans="1:5" x14ac:dyDescent="0.3">
      <c r="A42" t="s">
        <v>88</v>
      </c>
      <c r="B42">
        <v>47</v>
      </c>
      <c r="C42">
        <v>598</v>
      </c>
      <c r="D42">
        <v>0</v>
      </c>
      <c r="E42">
        <v>2</v>
      </c>
    </row>
    <row r="43" spans="1:5" x14ac:dyDescent="0.3">
      <c r="A43" t="s">
        <v>38</v>
      </c>
      <c r="B43">
        <v>6</v>
      </c>
      <c r="C43">
        <v>193</v>
      </c>
      <c r="D43">
        <v>0</v>
      </c>
      <c r="E43">
        <v>4</v>
      </c>
    </row>
    <row r="44" spans="1:5" x14ac:dyDescent="0.3">
      <c r="A44" t="s">
        <v>89</v>
      </c>
      <c r="B44">
        <v>11</v>
      </c>
      <c r="C44">
        <v>359</v>
      </c>
      <c r="D44">
        <v>1</v>
      </c>
      <c r="E44">
        <v>6</v>
      </c>
    </row>
    <row r="45" spans="1:5" x14ac:dyDescent="0.3">
      <c r="A45" t="s">
        <v>90</v>
      </c>
      <c r="B45">
        <v>7</v>
      </c>
      <c r="C45">
        <v>416</v>
      </c>
      <c r="D45">
        <v>0</v>
      </c>
      <c r="E45">
        <v>7</v>
      </c>
    </row>
    <row r="46" spans="1:5" x14ac:dyDescent="0.3">
      <c r="A46" t="s">
        <v>8</v>
      </c>
      <c r="B46">
        <v>25</v>
      </c>
      <c r="C46">
        <v>970</v>
      </c>
      <c r="D46">
        <v>0</v>
      </c>
      <c r="E46">
        <v>17</v>
      </c>
    </row>
    <row r="47" spans="1:5" x14ac:dyDescent="0.3">
      <c r="A47" t="s">
        <v>66</v>
      </c>
      <c r="B47">
        <v>5</v>
      </c>
      <c r="C47">
        <v>101</v>
      </c>
      <c r="D47">
        <v>0</v>
      </c>
      <c r="E47">
        <v>3</v>
      </c>
    </row>
    <row r="48" spans="1:5" x14ac:dyDescent="0.3">
      <c r="A48" t="s">
        <v>3</v>
      </c>
      <c r="B48">
        <v>248</v>
      </c>
      <c r="C48">
        <v>8092</v>
      </c>
      <c r="D48">
        <v>5</v>
      </c>
      <c r="E48">
        <v>209</v>
      </c>
    </row>
    <row r="49" spans="1:5" x14ac:dyDescent="0.3">
      <c r="A49" t="s">
        <v>91</v>
      </c>
      <c r="B49">
        <v>57</v>
      </c>
      <c r="C49">
        <v>1071</v>
      </c>
      <c r="D49">
        <v>0</v>
      </c>
      <c r="E49">
        <v>41</v>
      </c>
    </row>
    <row r="50" spans="1:5" x14ac:dyDescent="0.3">
      <c r="A50" t="s">
        <v>92</v>
      </c>
      <c r="B50">
        <v>24</v>
      </c>
      <c r="C50">
        <v>418</v>
      </c>
      <c r="D50">
        <v>0</v>
      </c>
      <c r="E50">
        <v>19</v>
      </c>
    </row>
    <row r="51" spans="1:5" x14ac:dyDescent="0.3">
      <c r="A51" t="s">
        <v>77</v>
      </c>
      <c r="B51">
        <v>17</v>
      </c>
      <c r="C51">
        <v>958</v>
      </c>
      <c r="D51">
        <v>0</v>
      </c>
      <c r="E51">
        <v>17</v>
      </c>
    </row>
    <row r="52" spans="1:5" x14ac:dyDescent="0.3">
      <c r="A52" t="s">
        <v>54</v>
      </c>
      <c r="B52">
        <v>2</v>
      </c>
      <c r="C52">
        <v>153</v>
      </c>
      <c r="D52">
        <v>0</v>
      </c>
      <c r="E52">
        <v>2</v>
      </c>
    </row>
    <row r="53" spans="1:5" x14ac:dyDescent="0.3">
      <c r="A53" t="s">
        <v>46</v>
      </c>
      <c r="B53">
        <v>16</v>
      </c>
      <c r="C53">
        <v>723</v>
      </c>
      <c r="D53">
        <v>0</v>
      </c>
      <c r="E53">
        <v>9</v>
      </c>
    </row>
    <row r="54" spans="1:5" x14ac:dyDescent="0.3">
      <c r="A54" t="s">
        <v>39</v>
      </c>
      <c r="B54">
        <v>38</v>
      </c>
      <c r="C54">
        <v>729</v>
      </c>
      <c r="D54">
        <v>0</v>
      </c>
      <c r="E54">
        <v>30</v>
      </c>
    </row>
    <row r="55" spans="1:5" x14ac:dyDescent="0.3">
      <c r="A55" t="s">
        <v>58</v>
      </c>
      <c r="B55">
        <v>53</v>
      </c>
      <c r="C55">
        <v>822</v>
      </c>
      <c r="D55">
        <v>3</v>
      </c>
      <c r="E55">
        <v>24</v>
      </c>
    </row>
    <row r="56" spans="1:5" x14ac:dyDescent="0.3">
      <c r="A56" t="s">
        <v>50</v>
      </c>
      <c r="B56">
        <v>140</v>
      </c>
      <c r="C56">
        <v>3062</v>
      </c>
      <c r="D56">
        <v>1</v>
      </c>
      <c r="E56">
        <v>86</v>
      </c>
    </row>
    <row r="57" spans="1:5" x14ac:dyDescent="0.3">
      <c r="A57" t="s">
        <v>40</v>
      </c>
      <c r="B57">
        <v>29</v>
      </c>
      <c r="C57">
        <v>562</v>
      </c>
      <c r="D57">
        <v>1</v>
      </c>
      <c r="E57">
        <v>24</v>
      </c>
    </row>
    <row r="58" spans="1:5" x14ac:dyDescent="0.3">
      <c r="A58" t="s">
        <v>78</v>
      </c>
      <c r="B58">
        <v>24</v>
      </c>
      <c r="C58">
        <v>657</v>
      </c>
      <c r="D58">
        <v>1</v>
      </c>
      <c r="E58">
        <v>13</v>
      </c>
    </row>
    <row r="59" spans="1:5" x14ac:dyDescent="0.3">
      <c r="A59" t="s">
        <v>25</v>
      </c>
      <c r="B59">
        <v>49</v>
      </c>
      <c r="C59">
        <v>1753</v>
      </c>
      <c r="D59">
        <v>0</v>
      </c>
      <c r="E59">
        <v>34</v>
      </c>
    </row>
    <row r="60" spans="1:5" x14ac:dyDescent="0.3">
      <c r="A60" t="s">
        <v>41</v>
      </c>
      <c r="B60">
        <v>106</v>
      </c>
      <c r="C60">
        <v>1654</v>
      </c>
      <c r="D60">
        <v>2</v>
      </c>
      <c r="E60">
        <v>12</v>
      </c>
    </row>
    <row r="61" spans="1:5" x14ac:dyDescent="0.3">
      <c r="A61" t="s">
        <v>73</v>
      </c>
      <c r="B61">
        <v>11</v>
      </c>
      <c r="C61">
        <v>478</v>
      </c>
      <c r="D61">
        <v>0</v>
      </c>
      <c r="E61">
        <v>11</v>
      </c>
    </row>
    <row r="62" spans="1:5" x14ac:dyDescent="0.3">
      <c r="A62" t="s">
        <v>59</v>
      </c>
      <c r="B62">
        <v>10</v>
      </c>
      <c r="C62">
        <v>196</v>
      </c>
      <c r="D62">
        <v>0</v>
      </c>
      <c r="E62">
        <v>4</v>
      </c>
    </row>
    <row r="63" spans="1:5" x14ac:dyDescent="0.3">
      <c r="A63" t="s">
        <v>31</v>
      </c>
      <c r="B63">
        <v>27</v>
      </c>
      <c r="C63">
        <v>496</v>
      </c>
      <c r="D63">
        <v>1</v>
      </c>
      <c r="E63">
        <v>13</v>
      </c>
    </row>
    <row r="64" spans="1:5" x14ac:dyDescent="0.3">
      <c r="A64" t="s">
        <v>17</v>
      </c>
      <c r="B64">
        <v>151</v>
      </c>
      <c r="C64">
        <v>3778</v>
      </c>
      <c r="D64">
        <v>2</v>
      </c>
      <c r="E64">
        <v>78</v>
      </c>
    </row>
    <row r="65" spans="1:5" x14ac:dyDescent="0.3">
      <c r="A65" t="s">
        <v>93</v>
      </c>
      <c r="B65">
        <v>3</v>
      </c>
      <c r="C65">
        <v>184</v>
      </c>
      <c r="D65">
        <v>0</v>
      </c>
      <c r="E65">
        <v>3</v>
      </c>
    </row>
    <row r="66" spans="1:5" x14ac:dyDescent="0.3">
      <c r="A66" t="s">
        <v>67</v>
      </c>
      <c r="B66">
        <v>6</v>
      </c>
      <c r="C66">
        <v>365</v>
      </c>
      <c r="D66">
        <v>0</v>
      </c>
      <c r="E66">
        <v>6</v>
      </c>
    </row>
    <row r="67" spans="1:5" x14ac:dyDescent="0.3">
      <c r="A67" t="s">
        <v>74</v>
      </c>
      <c r="B67">
        <v>15</v>
      </c>
      <c r="C67">
        <v>477</v>
      </c>
      <c r="D67">
        <v>1</v>
      </c>
      <c r="E67">
        <v>10</v>
      </c>
    </row>
    <row r="68" spans="1:5" x14ac:dyDescent="0.3">
      <c r="A68" t="s">
        <v>118</v>
      </c>
      <c r="B68">
        <v>356</v>
      </c>
      <c r="C68">
        <v>34267</v>
      </c>
      <c r="D68">
        <v>5</v>
      </c>
      <c r="E68">
        <v>134</v>
      </c>
    </row>
    <row r="69" spans="1:5" x14ac:dyDescent="0.3">
      <c r="A69" t="s">
        <v>51</v>
      </c>
      <c r="B69">
        <v>10</v>
      </c>
      <c r="C69">
        <v>688</v>
      </c>
      <c r="D69">
        <v>0</v>
      </c>
      <c r="E69">
        <v>7</v>
      </c>
    </row>
    <row r="70" spans="1:5" x14ac:dyDescent="0.3">
      <c r="A70" t="s">
        <v>48</v>
      </c>
      <c r="B70">
        <v>89</v>
      </c>
      <c r="C70">
        <v>23288</v>
      </c>
      <c r="D70">
        <v>0</v>
      </c>
      <c r="E70">
        <v>2</v>
      </c>
    </row>
    <row r="71" spans="1:5" x14ac:dyDescent="0.3">
      <c r="A71" t="s">
        <v>42</v>
      </c>
      <c r="B71">
        <v>12</v>
      </c>
      <c r="C71">
        <v>91</v>
      </c>
      <c r="D71">
        <v>0</v>
      </c>
      <c r="E71">
        <v>7</v>
      </c>
    </row>
    <row r="72" spans="1:5" x14ac:dyDescent="0.3">
      <c r="A72" t="s">
        <v>94</v>
      </c>
      <c r="B72">
        <v>0</v>
      </c>
      <c r="C72">
        <v>181</v>
      </c>
      <c r="D72">
        <v>0</v>
      </c>
      <c r="E72">
        <v>0</v>
      </c>
    </row>
    <row r="73" spans="1:5" x14ac:dyDescent="0.3">
      <c r="A73" t="s">
        <v>95</v>
      </c>
      <c r="B73">
        <v>12</v>
      </c>
      <c r="C73">
        <v>233</v>
      </c>
      <c r="D73">
        <v>0</v>
      </c>
      <c r="E73">
        <v>8</v>
      </c>
    </row>
    <row r="74" spans="1:5" x14ac:dyDescent="0.3">
      <c r="A74" t="s">
        <v>32</v>
      </c>
      <c r="B74">
        <v>160</v>
      </c>
      <c r="C74">
        <v>2225</v>
      </c>
      <c r="D74">
        <v>5</v>
      </c>
      <c r="E74">
        <v>89</v>
      </c>
    </row>
    <row r="75" spans="1:5" x14ac:dyDescent="0.3">
      <c r="A75" t="s">
        <v>96</v>
      </c>
      <c r="B75">
        <v>6</v>
      </c>
      <c r="C75">
        <v>629</v>
      </c>
      <c r="D75">
        <v>0</v>
      </c>
      <c r="E75">
        <v>4</v>
      </c>
    </row>
    <row r="76" spans="1:5" x14ac:dyDescent="0.3">
      <c r="A76" t="s">
        <v>33</v>
      </c>
      <c r="B76">
        <v>7</v>
      </c>
      <c r="C76">
        <v>1726</v>
      </c>
      <c r="D76">
        <v>0</v>
      </c>
      <c r="E76">
        <v>8</v>
      </c>
    </row>
    <row r="77" spans="1:5" x14ac:dyDescent="0.3">
      <c r="A77" t="s">
        <v>13</v>
      </c>
      <c r="B77">
        <v>185</v>
      </c>
      <c r="C77">
        <v>1814</v>
      </c>
      <c r="D77">
        <v>0</v>
      </c>
      <c r="E77">
        <v>117</v>
      </c>
    </row>
    <row r="78" spans="1:5" x14ac:dyDescent="0.3">
      <c r="A78" t="s">
        <v>9</v>
      </c>
      <c r="B78">
        <v>620</v>
      </c>
      <c r="C78">
        <v>5788</v>
      </c>
      <c r="D78">
        <v>12</v>
      </c>
      <c r="E78">
        <v>219</v>
      </c>
    </row>
    <row r="79" spans="1:5" x14ac:dyDescent="0.3">
      <c r="A79" t="s">
        <v>34</v>
      </c>
      <c r="B79">
        <v>11</v>
      </c>
      <c r="C79">
        <v>293</v>
      </c>
      <c r="D79">
        <v>0</v>
      </c>
      <c r="E79">
        <v>12</v>
      </c>
    </row>
    <row r="80" spans="1:5" x14ac:dyDescent="0.3">
      <c r="A80" t="s">
        <v>97</v>
      </c>
      <c r="B80">
        <v>5</v>
      </c>
      <c r="C80">
        <v>574</v>
      </c>
      <c r="D80">
        <v>0</v>
      </c>
      <c r="E80">
        <v>5</v>
      </c>
    </row>
    <row r="81" spans="1:5" x14ac:dyDescent="0.3">
      <c r="A81" t="s">
        <v>11</v>
      </c>
      <c r="B81">
        <v>58</v>
      </c>
      <c r="C81">
        <v>2040</v>
      </c>
      <c r="D81">
        <v>2</v>
      </c>
      <c r="E81">
        <v>39</v>
      </c>
    </row>
    <row r="82" spans="1:5" x14ac:dyDescent="0.3">
      <c r="A82" t="s">
        <v>4</v>
      </c>
      <c r="B82">
        <v>2901</v>
      </c>
      <c r="C82">
        <v>24167</v>
      </c>
      <c r="D82">
        <v>60</v>
      </c>
      <c r="E82">
        <v>1598</v>
      </c>
    </row>
    <row r="83" spans="1:5" x14ac:dyDescent="0.3">
      <c r="A83" t="s">
        <v>61</v>
      </c>
      <c r="B83">
        <v>22</v>
      </c>
      <c r="C83">
        <v>516</v>
      </c>
      <c r="D83">
        <v>1</v>
      </c>
      <c r="E83">
        <v>18</v>
      </c>
    </row>
    <row r="84" spans="1:5" x14ac:dyDescent="0.3">
      <c r="A84" t="s">
        <v>98</v>
      </c>
      <c r="B84">
        <v>7</v>
      </c>
      <c r="C84">
        <v>207</v>
      </c>
      <c r="D84">
        <v>0</v>
      </c>
      <c r="E84">
        <v>2</v>
      </c>
    </row>
    <row r="85" spans="1:5" x14ac:dyDescent="0.3">
      <c r="A85" t="s">
        <v>5</v>
      </c>
      <c r="B85">
        <v>54</v>
      </c>
      <c r="C85">
        <v>1999</v>
      </c>
      <c r="D85">
        <v>1</v>
      </c>
      <c r="E85">
        <v>48</v>
      </c>
    </row>
    <row r="86" spans="1:5" x14ac:dyDescent="0.3">
      <c r="A86" t="s">
        <v>14</v>
      </c>
      <c r="B86">
        <v>662</v>
      </c>
      <c r="C86">
        <v>3901</v>
      </c>
      <c r="D86">
        <v>38</v>
      </c>
      <c r="E86">
        <v>334</v>
      </c>
    </row>
    <row r="87" spans="1:5" x14ac:dyDescent="0.3">
      <c r="A87" t="s">
        <v>26</v>
      </c>
      <c r="B87">
        <v>148</v>
      </c>
      <c r="C87">
        <v>1547</v>
      </c>
      <c r="D87">
        <v>1</v>
      </c>
      <c r="E87">
        <v>64</v>
      </c>
    </row>
    <row r="88" spans="1:5" x14ac:dyDescent="0.3">
      <c r="A88" t="s">
        <v>68</v>
      </c>
      <c r="B88">
        <v>1351</v>
      </c>
      <c r="C88">
        <v>1543</v>
      </c>
      <c r="D88">
        <v>2</v>
      </c>
      <c r="E88">
        <v>15</v>
      </c>
    </row>
    <row r="89" spans="1:5" x14ac:dyDescent="0.3">
      <c r="A89" t="s">
        <v>60</v>
      </c>
      <c r="B89">
        <v>2</v>
      </c>
      <c r="C89">
        <v>169</v>
      </c>
      <c r="D89">
        <v>0</v>
      </c>
      <c r="E89">
        <v>1</v>
      </c>
    </row>
    <row r="90" spans="1:5" x14ac:dyDescent="0.3">
      <c r="A90" t="s">
        <v>69</v>
      </c>
      <c r="B90">
        <v>3</v>
      </c>
      <c r="C90">
        <v>296</v>
      </c>
      <c r="D90">
        <v>0</v>
      </c>
      <c r="E90">
        <v>2</v>
      </c>
    </row>
    <row r="91" spans="1:5" x14ac:dyDescent="0.3">
      <c r="A91" t="s">
        <v>99</v>
      </c>
      <c r="B91">
        <v>2</v>
      </c>
      <c r="C91">
        <v>233</v>
      </c>
      <c r="D91">
        <v>0</v>
      </c>
      <c r="E91">
        <v>2</v>
      </c>
    </row>
    <row r="92" spans="1:5" x14ac:dyDescent="0.3">
      <c r="A92" t="s">
        <v>79</v>
      </c>
      <c r="B92">
        <v>8</v>
      </c>
      <c r="C92">
        <v>944</v>
      </c>
      <c r="D92">
        <v>0</v>
      </c>
      <c r="E92">
        <v>5</v>
      </c>
    </row>
    <row r="93" spans="1:5" x14ac:dyDescent="0.3">
      <c r="A93" t="s">
        <v>27</v>
      </c>
      <c r="B93">
        <v>58</v>
      </c>
      <c r="C93">
        <v>1946</v>
      </c>
      <c r="D93">
        <v>0</v>
      </c>
      <c r="E93">
        <v>50</v>
      </c>
    </row>
    <row r="94" spans="1:5" x14ac:dyDescent="0.3">
      <c r="A94" t="s">
        <v>80</v>
      </c>
      <c r="B94">
        <v>4</v>
      </c>
      <c r="C94">
        <v>280</v>
      </c>
      <c r="D94">
        <v>0</v>
      </c>
      <c r="E94">
        <v>2</v>
      </c>
    </row>
    <row r="95" spans="1:5" x14ac:dyDescent="0.3">
      <c r="A95" t="s">
        <v>47</v>
      </c>
      <c r="B95">
        <v>24</v>
      </c>
      <c r="C95">
        <v>679</v>
      </c>
      <c r="D95">
        <v>0</v>
      </c>
      <c r="E95">
        <v>22</v>
      </c>
    </row>
    <row r="96" spans="1:5" x14ac:dyDescent="0.3">
      <c r="A96" t="s">
        <v>55</v>
      </c>
      <c r="B96">
        <v>14</v>
      </c>
      <c r="C96">
        <v>682</v>
      </c>
      <c r="D96">
        <v>0</v>
      </c>
      <c r="E96">
        <v>4</v>
      </c>
    </row>
    <row r="97" spans="1:5" x14ac:dyDescent="0.3">
      <c r="A97" t="s">
        <v>6</v>
      </c>
      <c r="B97">
        <v>438</v>
      </c>
      <c r="C97">
        <v>5645</v>
      </c>
      <c r="D97">
        <v>9</v>
      </c>
      <c r="E97">
        <v>289</v>
      </c>
    </row>
    <row r="98" spans="1:5" x14ac:dyDescent="0.3">
      <c r="A98" t="s">
        <v>18</v>
      </c>
      <c r="B98">
        <v>281</v>
      </c>
      <c r="C98">
        <v>2975</v>
      </c>
      <c r="D98">
        <v>5</v>
      </c>
      <c r="E98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2020-05-05T19:53:01Z</dcterms:modified>
</cp:coreProperties>
</file>