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anim\OneDrive\Área de Trabalho\"/>
    </mc:Choice>
  </mc:AlternateContent>
  <xr:revisionPtr revIDLastSave="0" documentId="13_ncr:1_{CC707D6F-1734-4BC0-B84F-C16C5A6921FD}" xr6:coauthVersionLast="47" xr6:coauthVersionMax="47" xr10:uidLastSave="{00000000-0000-0000-0000-000000000000}"/>
  <bookViews>
    <workbookView xWindow="-120" yWindow="-120" windowWidth="20730" windowHeight="11040" tabRatio="773" firstSheet="1" activeTab="14" xr2:uid="{3B3DE9C6-7ACF-4F38-B833-5E75905EDA82}"/>
  </bookViews>
  <sheets>
    <sheet name="NWC18" sheetId="1" r:id="rId1"/>
    <sheet name="NWC21" sheetId="2" r:id="rId2"/>
    <sheet name="RD04" sheetId="3" r:id="rId3"/>
    <sheet name="RD06" sheetId="4" r:id="rId4"/>
    <sheet name="RD05" sheetId="5" r:id="rId5"/>
    <sheet name="RD07" sheetId="6" r:id="rId6"/>
    <sheet name="NE07" sheetId="7" r:id="rId7"/>
    <sheet name="NE09" sheetId="8" r:id="rId8"/>
    <sheet name="RD08" sheetId="9" r:id="rId9"/>
    <sheet name="NWC23" sheetId="10" r:id="rId10"/>
    <sheet name="NWC22" sheetId="11" r:id="rId11"/>
    <sheet name="RD09" sheetId="12" r:id="rId12"/>
    <sheet name="RD10" sheetId="13" r:id="rId13"/>
    <sheet name="T-344-J" sheetId="14" r:id="rId14"/>
    <sheet name="RD11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74" i="15" l="1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C73" i="15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C74" i="1"/>
  <c r="C73" i="1"/>
  <c r="F72" i="1"/>
  <c r="V72" i="1"/>
  <c r="W72" i="1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C72" i="15"/>
  <c r="C72" i="14"/>
  <c r="C72" i="13"/>
  <c r="C72" i="11"/>
  <c r="C72" i="10"/>
  <c r="C72" i="9"/>
  <c r="C72" i="8"/>
  <c r="C72" i="7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C72" i="6"/>
  <c r="C72" i="5"/>
  <c r="C72" i="4"/>
  <c r="C72" i="3"/>
  <c r="C72" i="2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D56" i="4"/>
  <c r="E56" i="4"/>
  <c r="F56" i="4"/>
  <c r="G56" i="4"/>
  <c r="H56" i="4"/>
  <c r="I56" i="4"/>
  <c r="J56" i="4"/>
  <c r="K56" i="4"/>
  <c r="L56" i="4"/>
  <c r="M56" i="4"/>
  <c r="N56" i="4"/>
  <c r="P56" i="4"/>
  <c r="Q56" i="4"/>
  <c r="R56" i="4"/>
  <c r="S56" i="4"/>
  <c r="T56" i="4"/>
  <c r="U56" i="4"/>
  <c r="V56" i="4"/>
  <c r="W56" i="4"/>
  <c r="X56" i="4"/>
  <c r="Y56" i="4"/>
  <c r="Z56" i="4"/>
  <c r="AA56" i="4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AA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C56" i="15"/>
  <c r="C56" i="14"/>
  <c r="C56" i="13"/>
  <c r="C56" i="12"/>
  <c r="C56" i="11"/>
  <c r="C56" i="10"/>
  <c r="C56" i="9"/>
  <c r="C56" i="8"/>
  <c r="C56" i="7"/>
  <c r="C56" i="6"/>
  <c r="C56" i="5"/>
  <c r="C56" i="4"/>
  <c r="C56" i="3"/>
  <c r="C56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C69" i="15"/>
  <c r="C70" i="15"/>
  <c r="C71" i="15"/>
  <c r="C69" i="14"/>
  <c r="C70" i="14"/>
  <c r="C71" i="14"/>
  <c r="C69" i="13"/>
  <c r="C70" i="13"/>
  <c r="C71" i="13"/>
  <c r="C69" i="12"/>
  <c r="C70" i="12"/>
  <c r="C71" i="12"/>
  <c r="C69" i="11"/>
  <c r="C70" i="11"/>
  <c r="C71" i="11"/>
  <c r="C69" i="10"/>
  <c r="C70" i="10"/>
  <c r="C71" i="10"/>
  <c r="C69" i="9"/>
  <c r="C70" i="9"/>
  <c r="C71" i="9"/>
  <c r="C69" i="8"/>
  <c r="C70" i="8"/>
  <c r="C71" i="8"/>
  <c r="C69" i="7"/>
  <c r="C70" i="7"/>
  <c r="C71" i="7"/>
  <c r="C69" i="6"/>
  <c r="C70" i="6"/>
  <c r="C71" i="6"/>
  <c r="C69" i="5"/>
  <c r="C70" i="5"/>
  <c r="C71" i="5"/>
  <c r="C69" i="4"/>
  <c r="C70" i="4"/>
  <c r="C71" i="4"/>
  <c r="C69" i="3"/>
  <c r="C70" i="3"/>
  <c r="C71" i="3"/>
  <c r="C69" i="2"/>
  <c r="C70" i="2"/>
  <c r="C71" i="2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C71" i="1"/>
  <c r="C70" i="1"/>
  <c r="C69" i="1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Z68" i="9"/>
  <c r="AA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A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C68" i="15"/>
  <c r="C68" i="14"/>
  <c r="C68" i="13"/>
  <c r="C68" i="12"/>
  <c r="C68" i="10"/>
  <c r="C68" i="9"/>
  <c r="C68" i="7"/>
  <c r="C68" i="6"/>
  <c r="C68" i="5"/>
  <c r="C68" i="4"/>
  <c r="C68" i="3"/>
  <c r="C68" i="2"/>
  <c r="F68" i="1"/>
  <c r="V68" i="1"/>
  <c r="W68" i="1"/>
  <c r="I59" i="9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C67" i="1"/>
  <c r="AB66" i="3"/>
  <c r="AB65" i="3"/>
  <c r="AB64" i="3"/>
  <c r="AB63" i="3"/>
  <c r="AB62" i="3"/>
  <c r="AB61" i="3"/>
  <c r="AB60" i="3"/>
  <c r="AB59" i="3"/>
  <c r="AB58" i="3"/>
  <c r="AB57" i="3"/>
  <c r="AB56" i="3"/>
  <c r="AB55" i="3"/>
  <c r="C63" i="15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D61" i="14"/>
  <c r="E61" i="14"/>
  <c r="F61" i="14"/>
  <c r="G61" i="14"/>
  <c r="H61" i="14"/>
  <c r="H63" i="14" s="1"/>
  <c r="I61" i="14"/>
  <c r="I62" i="14" s="1"/>
  <c r="J61" i="14"/>
  <c r="K61" i="14"/>
  <c r="L61" i="14"/>
  <c r="M61" i="14"/>
  <c r="N61" i="14"/>
  <c r="O61" i="14"/>
  <c r="P61" i="14"/>
  <c r="P62" i="14" s="1"/>
  <c r="Q61" i="14"/>
  <c r="Q62" i="14" s="1"/>
  <c r="R61" i="14"/>
  <c r="S61" i="14"/>
  <c r="T61" i="14"/>
  <c r="U61" i="14"/>
  <c r="V61" i="14"/>
  <c r="W61" i="14"/>
  <c r="X61" i="14"/>
  <c r="X62" i="14" s="1"/>
  <c r="Y61" i="14"/>
  <c r="Y63" i="14" s="1"/>
  <c r="Z61" i="14"/>
  <c r="AA61" i="14"/>
  <c r="D62" i="14"/>
  <c r="E62" i="14"/>
  <c r="F62" i="14"/>
  <c r="G62" i="14"/>
  <c r="J62" i="14"/>
  <c r="K62" i="14"/>
  <c r="L62" i="14"/>
  <c r="M62" i="14"/>
  <c r="N62" i="14"/>
  <c r="O62" i="14"/>
  <c r="R62" i="14"/>
  <c r="S62" i="14"/>
  <c r="T62" i="14"/>
  <c r="U62" i="14"/>
  <c r="V62" i="14"/>
  <c r="W62" i="14"/>
  <c r="Z62" i="14"/>
  <c r="AA62" i="14"/>
  <c r="D63" i="14"/>
  <c r="E63" i="14"/>
  <c r="F63" i="14"/>
  <c r="G63" i="14"/>
  <c r="J63" i="14"/>
  <c r="K63" i="14"/>
  <c r="L63" i="14"/>
  <c r="M63" i="14"/>
  <c r="N63" i="14"/>
  <c r="O63" i="14"/>
  <c r="R63" i="14"/>
  <c r="S63" i="14"/>
  <c r="T63" i="14"/>
  <c r="U63" i="14"/>
  <c r="V63" i="14"/>
  <c r="W63" i="14"/>
  <c r="X63" i="14"/>
  <c r="Z63" i="14"/>
  <c r="AA63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Q64" i="14"/>
  <c r="R64" i="14"/>
  <c r="S64" i="14"/>
  <c r="T64" i="14"/>
  <c r="U64" i="14"/>
  <c r="V64" i="14"/>
  <c r="W64" i="14"/>
  <c r="X64" i="14"/>
  <c r="Y64" i="14"/>
  <c r="Z64" i="14"/>
  <c r="AA64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D58" i="13"/>
  <c r="E58" i="13"/>
  <c r="F58" i="13"/>
  <c r="G58" i="13"/>
  <c r="G61" i="13" s="1"/>
  <c r="H58" i="13"/>
  <c r="I58" i="13"/>
  <c r="I61" i="13" s="1"/>
  <c r="J58" i="13"/>
  <c r="K58" i="13"/>
  <c r="L58" i="13"/>
  <c r="M58" i="13"/>
  <c r="N58" i="13"/>
  <c r="O58" i="13"/>
  <c r="O61" i="13" s="1"/>
  <c r="P58" i="13"/>
  <c r="Q58" i="13"/>
  <c r="Q61" i="13" s="1"/>
  <c r="R58" i="13"/>
  <c r="S58" i="13"/>
  <c r="T58" i="13"/>
  <c r="U58" i="13"/>
  <c r="V58" i="13"/>
  <c r="W58" i="13"/>
  <c r="W61" i="13" s="1"/>
  <c r="X58" i="13"/>
  <c r="Y58" i="13"/>
  <c r="Y61" i="13" s="1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D60" i="13"/>
  <c r="E60" i="13"/>
  <c r="F60" i="13"/>
  <c r="G60" i="13"/>
  <c r="H60" i="13"/>
  <c r="I60" i="13"/>
  <c r="J60" i="13"/>
  <c r="K60" i="13"/>
  <c r="K61" i="13" s="1"/>
  <c r="L60" i="13"/>
  <c r="M60" i="13"/>
  <c r="N60" i="13"/>
  <c r="O60" i="13"/>
  <c r="P60" i="13"/>
  <c r="Q60" i="13"/>
  <c r="R60" i="13"/>
  <c r="S60" i="13"/>
  <c r="S61" i="13" s="1"/>
  <c r="T60" i="13"/>
  <c r="U60" i="13"/>
  <c r="V60" i="13"/>
  <c r="W60" i="13"/>
  <c r="X60" i="13"/>
  <c r="Y60" i="13"/>
  <c r="D61" i="13"/>
  <c r="E61" i="13"/>
  <c r="E64" i="13" s="1"/>
  <c r="F61" i="13"/>
  <c r="H61" i="13"/>
  <c r="J61" i="13"/>
  <c r="L61" i="13"/>
  <c r="M61" i="13"/>
  <c r="M64" i="13" s="1"/>
  <c r="N61" i="13"/>
  <c r="P61" i="13"/>
  <c r="R61" i="13"/>
  <c r="T61" i="13"/>
  <c r="U61" i="13"/>
  <c r="U64" i="13" s="1"/>
  <c r="V61" i="13"/>
  <c r="X61" i="13"/>
  <c r="D62" i="13"/>
  <c r="F62" i="13"/>
  <c r="H62" i="13"/>
  <c r="J62" i="13"/>
  <c r="L62" i="13"/>
  <c r="N62" i="13"/>
  <c r="P62" i="13"/>
  <c r="R62" i="13"/>
  <c r="T62" i="13"/>
  <c r="V62" i="13"/>
  <c r="X62" i="13"/>
  <c r="D63" i="13"/>
  <c r="F63" i="13"/>
  <c r="H63" i="13"/>
  <c r="J63" i="13"/>
  <c r="L63" i="13"/>
  <c r="N63" i="13"/>
  <c r="P63" i="13"/>
  <c r="R63" i="13"/>
  <c r="T63" i="13"/>
  <c r="V63" i="13"/>
  <c r="X63" i="13"/>
  <c r="D64" i="13"/>
  <c r="F64" i="13"/>
  <c r="H64" i="13"/>
  <c r="J64" i="13"/>
  <c r="L64" i="13"/>
  <c r="N64" i="13"/>
  <c r="P64" i="13"/>
  <c r="R64" i="13"/>
  <c r="T64" i="13"/>
  <c r="V64" i="13"/>
  <c r="X64" i="13"/>
  <c r="D65" i="13"/>
  <c r="E65" i="13"/>
  <c r="F65" i="13"/>
  <c r="H65" i="13"/>
  <c r="J65" i="13"/>
  <c r="L65" i="13"/>
  <c r="M65" i="13"/>
  <c r="N65" i="13"/>
  <c r="P65" i="13"/>
  <c r="R65" i="13"/>
  <c r="T65" i="13"/>
  <c r="V65" i="13"/>
  <c r="X65" i="13"/>
  <c r="D66" i="13"/>
  <c r="F66" i="13"/>
  <c r="H66" i="13"/>
  <c r="J66" i="13"/>
  <c r="L66" i="13"/>
  <c r="N66" i="13"/>
  <c r="P66" i="13"/>
  <c r="R66" i="13"/>
  <c r="T66" i="13"/>
  <c r="V66" i="13"/>
  <c r="X66" i="13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D61" i="12"/>
  <c r="E61" i="12"/>
  <c r="F61" i="12"/>
  <c r="G61" i="12"/>
  <c r="H61" i="12"/>
  <c r="I61" i="12"/>
  <c r="I62" i="12" s="1"/>
  <c r="J61" i="12"/>
  <c r="K61" i="12"/>
  <c r="L61" i="12"/>
  <c r="M61" i="12"/>
  <c r="N61" i="12"/>
  <c r="O61" i="12"/>
  <c r="P61" i="12"/>
  <c r="Q61" i="12"/>
  <c r="Q62" i="12" s="1"/>
  <c r="R61" i="12"/>
  <c r="S61" i="12"/>
  <c r="T61" i="12"/>
  <c r="U61" i="12"/>
  <c r="V61" i="12"/>
  <c r="W61" i="12"/>
  <c r="X61" i="12"/>
  <c r="Y61" i="12"/>
  <c r="Z61" i="12"/>
  <c r="AA61" i="12"/>
  <c r="D62" i="12"/>
  <c r="E62" i="12"/>
  <c r="F62" i="12"/>
  <c r="G62" i="12"/>
  <c r="H62" i="12"/>
  <c r="J62" i="12"/>
  <c r="K62" i="12"/>
  <c r="L62" i="12"/>
  <c r="M62" i="12"/>
  <c r="N62" i="12"/>
  <c r="O62" i="12"/>
  <c r="P62" i="12"/>
  <c r="R62" i="12"/>
  <c r="S62" i="12"/>
  <c r="T62" i="12"/>
  <c r="U62" i="12"/>
  <c r="V62" i="12"/>
  <c r="W62" i="12"/>
  <c r="X62" i="12"/>
  <c r="Y62" i="12"/>
  <c r="Z62" i="12"/>
  <c r="AA62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D61" i="11"/>
  <c r="E61" i="11"/>
  <c r="F61" i="11"/>
  <c r="G61" i="11"/>
  <c r="H61" i="11"/>
  <c r="I61" i="11"/>
  <c r="J61" i="11"/>
  <c r="K61" i="11"/>
  <c r="K62" i="11" s="1"/>
  <c r="L61" i="11"/>
  <c r="M61" i="11"/>
  <c r="N61" i="11"/>
  <c r="O61" i="11"/>
  <c r="P61" i="11"/>
  <c r="Q61" i="11"/>
  <c r="R61" i="11"/>
  <c r="S61" i="11"/>
  <c r="S62" i="11" s="1"/>
  <c r="T61" i="11"/>
  <c r="U61" i="11"/>
  <c r="V61" i="11"/>
  <c r="W61" i="11"/>
  <c r="X61" i="11"/>
  <c r="Y61" i="11"/>
  <c r="Z61" i="11"/>
  <c r="AA61" i="11"/>
  <c r="AA63" i="11" s="1"/>
  <c r="D62" i="11"/>
  <c r="E62" i="11"/>
  <c r="F62" i="11"/>
  <c r="G62" i="11"/>
  <c r="H62" i="11"/>
  <c r="I62" i="11"/>
  <c r="J62" i="11"/>
  <c r="L62" i="11"/>
  <c r="M62" i="11"/>
  <c r="N62" i="11"/>
  <c r="O62" i="11"/>
  <c r="P62" i="11"/>
  <c r="Q62" i="11"/>
  <c r="R62" i="11"/>
  <c r="T62" i="11"/>
  <c r="U62" i="11"/>
  <c r="V62" i="11"/>
  <c r="W62" i="11"/>
  <c r="X62" i="11"/>
  <c r="Y62" i="11"/>
  <c r="Z62" i="11"/>
  <c r="D63" i="11"/>
  <c r="E63" i="11"/>
  <c r="F63" i="11"/>
  <c r="G63" i="11"/>
  <c r="H63" i="11"/>
  <c r="I63" i="11"/>
  <c r="J63" i="11"/>
  <c r="L63" i="11"/>
  <c r="M63" i="11"/>
  <c r="N63" i="11"/>
  <c r="O63" i="11"/>
  <c r="P63" i="11"/>
  <c r="Q63" i="11"/>
  <c r="R63" i="11"/>
  <c r="T63" i="11"/>
  <c r="U63" i="11"/>
  <c r="V63" i="11"/>
  <c r="W63" i="11"/>
  <c r="X63" i="11"/>
  <c r="Y63" i="11"/>
  <c r="Z63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D58" i="10"/>
  <c r="E58" i="10"/>
  <c r="F58" i="10"/>
  <c r="G58" i="10"/>
  <c r="H58" i="10"/>
  <c r="I58" i="10"/>
  <c r="J58" i="10"/>
  <c r="K58" i="10"/>
  <c r="K61" i="10" s="1"/>
  <c r="L58" i="10"/>
  <c r="M58" i="10"/>
  <c r="N58" i="10"/>
  <c r="O58" i="10"/>
  <c r="P58" i="10"/>
  <c r="Q58" i="10"/>
  <c r="R58" i="10"/>
  <c r="S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D61" i="10"/>
  <c r="E61" i="10"/>
  <c r="F61" i="10"/>
  <c r="G61" i="10"/>
  <c r="H61" i="10"/>
  <c r="I61" i="10"/>
  <c r="J61" i="10"/>
  <c r="L61" i="10"/>
  <c r="M61" i="10"/>
  <c r="N61" i="10"/>
  <c r="O61" i="10"/>
  <c r="P61" i="10"/>
  <c r="Q61" i="10"/>
  <c r="R61" i="10"/>
  <c r="S61" i="10"/>
  <c r="S62" i="10" s="1"/>
  <c r="D62" i="10"/>
  <c r="E62" i="10"/>
  <c r="F62" i="10"/>
  <c r="G62" i="10"/>
  <c r="H62" i="10"/>
  <c r="I62" i="10"/>
  <c r="J62" i="10"/>
  <c r="L62" i="10"/>
  <c r="M62" i="10"/>
  <c r="N62" i="10"/>
  <c r="O62" i="10"/>
  <c r="P62" i="10"/>
  <c r="Q62" i="10"/>
  <c r="R62" i="10"/>
  <c r="D63" i="10"/>
  <c r="E63" i="10"/>
  <c r="F63" i="10"/>
  <c r="G63" i="10"/>
  <c r="H63" i="10"/>
  <c r="I63" i="10"/>
  <c r="J63" i="10"/>
  <c r="L63" i="10"/>
  <c r="M63" i="10"/>
  <c r="N63" i="10"/>
  <c r="O63" i="10"/>
  <c r="P63" i="10"/>
  <c r="Q63" i="10"/>
  <c r="R63" i="10"/>
  <c r="D64" i="10"/>
  <c r="E64" i="10"/>
  <c r="F64" i="10"/>
  <c r="G64" i="10"/>
  <c r="H64" i="10"/>
  <c r="I64" i="10"/>
  <c r="J64" i="10"/>
  <c r="L64" i="10"/>
  <c r="M64" i="10"/>
  <c r="N64" i="10"/>
  <c r="O64" i="10"/>
  <c r="P64" i="10"/>
  <c r="Q64" i="10"/>
  <c r="R64" i="10"/>
  <c r="D65" i="10"/>
  <c r="E65" i="10"/>
  <c r="F65" i="10"/>
  <c r="G65" i="10"/>
  <c r="H65" i="10"/>
  <c r="I65" i="10"/>
  <c r="J65" i="10"/>
  <c r="L65" i="10"/>
  <c r="M65" i="10"/>
  <c r="N65" i="10"/>
  <c r="O65" i="10"/>
  <c r="P65" i="10"/>
  <c r="Q65" i="10"/>
  <c r="R65" i="10"/>
  <c r="D66" i="10"/>
  <c r="E66" i="10"/>
  <c r="F66" i="10"/>
  <c r="G66" i="10"/>
  <c r="H66" i="10"/>
  <c r="I66" i="10"/>
  <c r="J66" i="10"/>
  <c r="L66" i="10"/>
  <c r="M66" i="10"/>
  <c r="N66" i="10"/>
  <c r="O66" i="10"/>
  <c r="P66" i="10"/>
  <c r="Q66" i="10"/>
  <c r="R66" i="10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D59" i="9"/>
  <c r="E59" i="9"/>
  <c r="F59" i="9"/>
  <c r="G59" i="9"/>
  <c r="H59" i="9"/>
  <c r="J59" i="9"/>
  <c r="K59" i="9"/>
  <c r="L59" i="9"/>
  <c r="M59" i="9"/>
  <c r="N59" i="9"/>
  <c r="O59" i="9"/>
  <c r="P59" i="9"/>
  <c r="Q59" i="9"/>
  <c r="R59" i="9"/>
  <c r="S59" i="9"/>
  <c r="S61" i="9" s="1"/>
  <c r="T59" i="9"/>
  <c r="U59" i="9"/>
  <c r="V59" i="9"/>
  <c r="W59" i="9"/>
  <c r="X59" i="9"/>
  <c r="Y59" i="9"/>
  <c r="Z59" i="9"/>
  <c r="AA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D61" i="9"/>
  <c r="E61" i="9"/>
  <c r="F61" i="9"/>
  <c r="G61" i="9"/>
  <c r="H61" i="9"/>
  <c r="I61" i="9"/>
  <c r="I65" i="9" s="1"/>
  <c r="J61" i="9"/>
  <c r="K61" i="9"/>
  <c r="L61" i="9"/>
  <c r="M61" i="9"/>
  <c r="N61" i="9"/>
  <c r="O61" i="9"/>
  <c r="P61" i="9"/>
  <c r="Q61" i="9"/>
  <c r="R61" i="9"/>
  <c r="T61" i="9"/>
  <c r="U61" i="9"/>
  <c r="V61" i="9"/>
  <c r="W61" i="9"/>
  <c r="X61" i="9"/>
  <c r="Y61" i="9"/>
  <c r="Z61" i="9"/>
  <c r="AA61" i="9"/>
  <c r="AA62" i="9" s="1"/>
  <c r="D62" i="9"/>
  <c r="E62" i="9"/>
  <c r="F62" i="9"/>
  <c r="G62" i="9"/>
  <c r="H62" i="9"/>
  <c r="J62" i="9"/>
  <c r="K62" i="9"/>
  <c r="L62" i="9"/>
  <c r="M62" i="9"/>
  <c r="N62" i="9"/>
  <c r="O62" i="9"/>
  <c r="P62" i="9"/>
  <c r="Q62" i="9"/>
  <c r="R62" i="9"/>
  <c r="T62" i="9"/>
  <c r="U62" i="9"/>
  <c r="V62" i="9"/>
  <c r="W62" i="9"/>
  <c r="X62" i="9"/>
  <c r="Y62" i="9"/>
  <c r="Z62" i="9"/>
  <c r="D63" i="9"/>
  <c r="E63" i="9"/>
  <c r="F63" i="9"/>
  <c r="G63" i="9"/>
  <c r="H63" i="9"/>
  <c r="J63" i="9"/>
  <c r="K63" i="9"/>
  <c r="L63" i="9"/>
  <c r="M63" i="9"/>
  <c r="N63" i="9"/>
  <c r="O63" i="9"/>
  <c r="P63" i="9"/>
  <c r="Q63" i="9"/>
  <c r="R63" i="9"/>
  <c r="T63" i="9"/>
  <c r="U63" i="9"/>
  <c r="V63" i="9"/>
  <c r="W63" i="9"/>
  <c r="X63" i="9"/>
  <c r="Y63" i="9"/>
  <c r="Z63" i="9"/>
  <c r="D64" i="9"/>
  <c r="E64" i="9"/>
  <c r="F64" i="9"/>
  <c r="G64" i="9"/>
  <c r="H64" i="9"/>
  <c r="J64" i="9"/>
  <c r="K64" i="9"/>
  <c r="L64" i="9"/>
  <c r="M64" i="9"/>
  <c r="N64" i="9"/>
  <c r="O64" i="9"/>
  <c r="P64" i="9"/>
  <c r="Q64" i="9"/>
  <c r="R64" i="9"/>
  <c r="T64" i="9"/>
  <c r="U64" i="9"/>
  <c r="V64" i="9"/>
  <c r="W64" i="9"/>
  <c r="X64" i="9"/>
  <c r="Y64" i="9"/>
  <c r="Z64" i="9"/>
  <c r="D65" i="9"/>
  <c r="E65" i="9"/>
  <c r="F65" i="9"/>
  <c r="G65" i="9"/>
  <c r="H65" i="9"/>
  <c r="J65" i="9"/>
  <c r="K65" i="9"/>
  <c r="L65" i="9"/>
  <c r="M65" i="9"/>
  <c r="N65" i="9"/>
  <c r="O65" i="9"/>
  <c r="P65" i="9"/>
  <c r="Q65" i="9"/>
  <c r="R65" i="9"/>
  <c r="T65" i="9"/>
  <c r="U65" i="9"/>
  <c r="V65" i="9"/>
  <c r="W65" i="9"/>
  <c r="X65" i="9"/>
  <c r="Y65" i="9"/>
  <c r="Z65" i="9"/>
  <c r="D66" i="9"/>
  <c r="E66" i="9"/>
  <c r="F66" i="9"/>
  <c r="G66" i="9"/>
  <c r="H66" i="9"/>
  <c r="J66" i="9"/>
  <c r="K66" i="9"/>
  <c r="L66" i="9"/>
  <c r="M66" i="9"/>
  <c r="N66" i="9"/>
  <c r="O66" i="9"/>
  <c r="P66" i="9"/>
  <c r="Q66" i="9"/>
  <c r="R66" i="9"/>
  <c r="T66" i="9"/>
  <c r="U66" i="9"/>
  <c r="V66" i="9"/>
  <c r="W66" i="9"/>
  <c r="X66" i="9"/>
  <c r="Y66" i="9"/>
  <c r="Z66" i="9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D58" i="8"/>
  <c r="E58" i="8"/>
  <c r="F58" i="8"/>
  <c r="G58" i="8"/>
  <c r="H58" i="8"/>
  <c r="I58" i="8"/>
  <c r="J58" i="8"/>
  <c r="K58" i="8"/>
  <c r="K61" i="8" s="1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D60" i="8"/>
  <c r="E60" i="8"/>
  <c r="F60" i="8"/>
  <c r="G60" i="8"/>
  <c r="H60" i="8"/>
  <c r="I60" i="8"/>
  <c r="J60" i="8"/>
  <c r="K60" i="8"/>
  <c r="L60" i="8"/>
  <c r="L61" i="8" s="1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D61" i="8"/>
  <c r="D64" i="8" s="1"/>
  <c r="E61" i="8"/>
  <c r="F61" i="8"/>
  <c r="G61" i="8"/>
  <c r="H61" i="8"/>
  <c r="I61" i="8"/>
  <c r="J61" i="8"/>
  <c r="M61" i="8"/>
  <c r="N61" i="8"/>
  <c r="O61" i="8"/>
  <c r="P61" i="8"/>
  <c r="Q61" i="8"/>
  <c r="R61" i="8"/>
  <c r="S61" i="8"/>
  <c r="S64" i="8" s="1"/>
  <c r="T61" i="8"/>
  <c r="T63" i="8" s="1"/>
  <c r="U61" i="8"/>
  <c r="V61" i="8"/>
  <c r="W61" i="8"/>
  <c r="X61" i="8"/>
  <c r="Y61" i="8"/>
  <c r="Z61" i="8"/>
  <c r="AA61" i="8"/>
  <c r="AA62" i="8" s="1"/>
  <c r="E62" i="8"/>
  <c r="F62" i="8"/>
  <c r="G62" i="8"/>
  <c r="H62" i="8"/>
  <c r="I62" i="8"/>
  <c r="J62" i="8"/>
  <c r="M62" i="8"/>
  <c r="N62" i="8"/>
  <c r="O62" i="8"/>
  <c r="P62" i="8"/>
  <c r="Q62" i="8"/>
  <c r="R62" i="8"/>
  <c r="U62" i="8"/>
  <c r="V62" i="8"/>
  <c r="W62" i="8"/>
  <c r="X62" i="8"/>
  <c r="Y62" i="8"/>
  <c r="Z62" i="8"/>
  <c r="E63" i="8"/>
  <c r="F63" i="8"/>
  <c r="G63" i="8"/>
  <c r="H63" i="8"/>
  <c r="I63" i="8"/>
  <c r="J63" i="8"/>
  <c r="M63" i="8"/>
  <c r="N63" i="8"/>
  <c r="O63" i="8"/>
  <c r="P63" i="8"/>
  <c r="Q63" i="8"/>
  <c r="R63" i="8"/>
  <c r="U63" i="8"/>
  <c r="V63" i="8"/>
  <c r="W63" i="8"/>
  <c r="X63" i="8"/>
  <c r="Y63" i="8"/>
  <c r="Z63" i="8"/>
  <c r="E64" i="8"/>
  <c r="F64" i="8"/>
  <c r="G64" i="8"/>
  <c r="H64" i="8"/>
  <c r="I64" i="8"/>
  <c r="J64" i="8"/>
  <c r="M64" i="8"/>
  <c r="N64" i="8"/>
  <c r="O64" i="8"/>
  <c r="P64" i="8"/>
  <c r="Q64" i="8"/>
  <c r="R64" i="8"/>
  <c r="T64" i="8"/>
  <c r="U64" i="8"/>
  <c r="V64" i="8"/>
  <c r="W64" i="8"/>
  <c r="X64" i="8"/>
  <c r="Y64" i="8"/>
  <c r="Z64" i="8"/>
  <c r="E65" i="8"/>
  <c r="F65" i="8"/>
  <c r="G65" i="8"/>
  <c r="H65" i="8"/>
  <c r="I65" i="8"/>
  <c r="J65" i="8"/>
  <c r="M65" i="8"/>
  <c r="N65" i="8"/>
  <c r="O65" i="8"/>
  <c r="P65" i="8"/>
  <c r="Q65" i="8"/>
  <c r="R65" i="8"/>
  <c r="U65" i="8"/>
  <c r="V65" i="8"/>
  <c r="W65" i="8"/>
  <c r="X65" i="8"/>
  <c r="Y65" i="8"/>
  <c r="Z65" i="8"/>
  <c r="E66" i="8"/>
  <c r="F66" i="8"/>
  <c r="G66" i="8"/>
  <c r="H66" i="8"/>
  <c r="I66" i="8"/>
  <c r="J66" i="8"/>
  <c r="M66" i="8"/>
  <c r="N66" i="8"/>
  <c r="O66" i="8"/>
  <c r="P66" i="8"/>
  <c r="Q66" i="8"/>
  <c r="R66" i="8"/>
  <c r="U66" i="8"/>
  <c r="V66" i="8"/>
  <c r="W66" i="8"/>
  <c r="X66" i="8"/>
  <c r="Y66" i="8"/>
  <c r="Z66" i="8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D61" i="15"/>
  <c r="E61" i="15"/>
  <c r="F61" i="15"/>
  <c r="G61" i="15"/>
  <c r="H61" i="15"/>
  <c r="I61" i="15"/>
  <c r="J61" i="15"/>
  <c r="J62" i="15" s="1"/>
  <c r="K61" i="15"/>
  <c r="K63" i="15" s="1"/>
  <c r="L61" i="15"/>
  <c r="M61" i="15"/>
  <c r="N61" i="15"/>
  <c r="O61" i="15"/>
  <c r="P61" i="15"/>
  <c r="Q61" i="15"/>
  <c r="R61" i="15"/>
  <c r="R62" i="15" s="1"/>
  <c r="S61" i="15"/>
  <c r="S62" i="15" s="1"/>
  <c r="T61" i="15"/>
  <c r="U61" i="15"/>
  <c r="V61" i="15"/>
  <c r="W61" i="15"/>
  <c r="X61" i="15"/>
  <c r="Y61" i="15"/>
  <c r="Z61" i="15"/>
  <c r="Z63" i="15" s="1"/>
  <c r="AA61" i="15"/>
  <c r="AA63" i="15" s="1"/>
  <c r="D62" i="15"/>
  <c r="E62" i="15"/>
  <c r="F62" i="15"/>
  <c r="G62" i="15"/>
  <c r="H62" i="15"/>
  <c r="I62" i="15"/>
  <c r="L62" i="15"/>
  <c r="M62" i="15"/>
  <c r="N62" i="15"/>
  <c r="O62" i="15"/>
  <c r="P62" i="15"/>
  <c r="Q62" i="15"/>
  <c r="T62" i="15"/>
  <c r="U62" i="15"/>
  <c r="V62" i="15"/>
  <c r="W62" i="15"/>
  <c r="X62" i="15"/>
  <c r="Y62" i="15"/>
  <c r="D63" i="15"/>
  <c r="E63" i="15"/>
  <c r="F63" i="15"/>
  <c r="G63" i="15"/>
  <c r="H63" i="15"/>
  <c r="I63" i="15"/>
  <c r="L63" i="15"/>
  <c r="M63" i="15"/>
  <c r="N63" i="15"/>
  <c r="O63" i="15"/>
  <c r="P63" i="15"/>
  <c r="Q63" i="15"/>
  <c r="T63" i="15"/>
  <c r="U63" i="15"/>
  <c r="V63" i="15"/>
  <c r="W63" i="15"/>
  <c r="X63" i="15"/>
  <c r="Y63" i="15"/>
  <c r="D64" i="15"/>
  <c r="E64" i="15"/>
  <c r="F64" i="15"/>
  <c r="G64" i="15"/>
  <c r="H64" i="15"/>
  <c r="I64" i="15"/>
  <c r="K64" i="15"/>
  <c r="L64" i="15"/>
  <c r="M64" i="15"/>
  <c r="N64" i="15"/>
  <c r="O64" i="15"/>
  <c r="P64" i="15"/>
  <c r="Q64" i="15"/>
  <c r="T64" i="15"/>
  <c r="U64" i="15"/>
  <c r="V64" i="15"/>
  <c r="W64" i="15"/>
  <c r="X64" i="15"/>
  <c r="Y64" i="15"/>
  <c r="AA64" i="15"/>
  <c r="D65" i="15"/>
  <c r="E65" i="15"/>
  <c r="F65" i="15"/>
  <c r="G65" i="15"/>
  <c r="H65" i="15"/>
  <c r="I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C55" i="15"/>
  <c r="C58" i="15"/>
  <c r="C61" i="15" s="1"/>
  <c r="C59" i="15"/>
  <c r="C60" i="15"/>
  <c r="C55" i="14"/>
  <c r="C58" i="14"/>
  <c r="C59" i="14"/>
  <c r="C60" i="14"/>
  <c r="C61" i="14"/>
  <c r="C64" i="14" s="1"/>
  <c r="C55" i="13"/>
  <c r="C58" i="13"/>
  <c r="C59" i="13"/>
  <c r="C60" i="13"/>
  <c r="C61" i="13"/>
  <c r="C64" i="13" s="1"/>
  <c r="C63" i="13"/>
  <c r="C55" i="12"/>
  <c r="C58" i="12"/>
  <c r="C59" i="12"/>
  <c r="C60" i="12"/>
  <c r="C61" i="12"/>
  <c r="C64" i="12" s="1"/>
  <c r="C55" i="11"/>
  <c r="C58" i="11"/>
  <c r="C61" i="11" s="1"/>
  <c r="C59" i="11"/>
  <c r="C60" i="11"/>
  <c r="C55" i="10"/>
  <c r="C58" i="10"/>
  <c r="C61" i="10" s="1"/>
  <c r="C59" i="10"/>
  <c r="C60" i="10"/>
  <c r="C55" i="9"/>
  <c r="C58" i="9"/>
  <c r="C61" i="9" s="1"/>
  <c r="C59" i="9"/>
  <c r="C60" i="9"/>
  <c r="C55" i="8"/>
  <c r="C58" i="8"/>
  <c r="C59" i="8"/>
  <c r="C61" i="8" s="1"/>
  <c r="C60" i="8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D61" i="7"/>
  <c r="E61" i="7"/>
  <c r="F61" i="7"/>
  <c r="G61" i="7"/>
  <c r="H61" i="7"/>
  <c r="I61" i="7"/>
  <c r="I63" i="7" s="1"/>
  <c r="J61" i="7"/>
  <c r="K61" i="7"/>
  <c r="L61" i="7"/>
  <c r="M61" i="7"/>
  <c r="N61" i="7"/>
  <c r="O61" i="7"/>
  <c r="P61" i="7"/>
  <c r="Q61" i="7"/>
  <c r="Q63" i="7" s="1"/>
  <c r="R61" i="7"/>
  <c r="S61" i="7"/>
  <c r="T61" i="7"/>
  <c r="U61" i="7"/>
  <c r="V61" i="7"/>
  <c r="W61" i="7"/>
  <c r="X61" i="7"/>
  <c r="Y61" i="7"/>
  <c r="Y64" i="7" s="1"/>
  <c r="Z61" i="7"/>
  <c r="AA61" i="7"/>
  <c r="D62" i="7"/>
  <c r="E62" i="7"/>
  <c r="F62" i="7"/>
  <c r="G62" i="7"/>
  <c r="H62" i="7"/>
  <c r="J62" i="7"/>
  <c r="K62" i="7"/>
  <c r="L62" i="7"/>
  <c r="M62" i="7"/>
  <c r="N62" i="7"/>
  <c r="O62" i="7"/>
  <c r="P62" i="7"/>
  <c r="R62" i="7"/>
  <c r="S62" i="7"/>
  <c r="T62" i="7"/>
  <c r="U62" i="7"/>
  <c r="V62" i="7"/>
  <c r="W62" i="7"/>
  <c r="X62" i="7"/>
  <c r="Z62" i="7"/>
  <c r="AA62" i="7"/>
  <c r="D63" i="7"/>
  <c r="E63" i="7"/>
  <c r="F63" i="7"/>
  <c r="G63" i="7"/>
  <c r="H63" i="7"/>
  <c r="J63" i="7"/>
  <c r="K63" i="7"/>
  <c r="L63" i="7"/>
  <c r="M63" i="7"/>
  <c r="N63" i="7"/>
  <c r="O63" i="7"/>
  <c r="P63" i="7"/>
  <c r="R63" i="7"/>
  <c r="S63" i="7"/>
  <c r="T63" i="7"/>
  <c r="U63" i="7"/>
  <c r="V63" i="7"/>
  <c r="W63" i="7"/>
  <c r="X63" i="7"/>
  <c r="Z63" i="7"/>
  <c r="AA63" i="7"/>
  <c r="D64" i="7"/>
  <c r="E64" i="7"/>
  <c r="F64" i="7"/>
  <c r="G64" i="7"/>
  <c r="H64" i="7"/>
  <c r="J64" i="7"/>
  <c r="K64" i="7"/>
  <c r="L64" i="7"/>
  <c r="M64" i="7"/>
  <c r="N64" i="7"/>
  <c r="O64" i="7"/>
  <c r="P64" i="7"/>
  <c r="R64" i="7"/>
  <c r="S64" i="7"/>
  <c r="T64" i="7"/>
  <c r="U64" i="7"/>
  <c r="V64" i="7"/>
  <c r="W64" i="7"/>
  <c r="X64" i="7"/>
  <c r="Z64" i="7"/>
  <c r="AA64" i="7"/>
  <c r="D65" i="7"/>
  <c r="E65" i="7"/>
  <c r="F65" i="7"/>
  <c r="G65" i="7"/>
  <c r="H65" i="7"/>
  <c r="J65" i="7"/>
  <c r="K65" i="7"/>
  <c r="L65" i="7"/>
  <c r="M65" i="7"/>
  <c r="N65" i="7"/>
  <c r="O65" i="7"/>
  <c r="P65" i="7"/>
  <c r="R65" i="7"/>
  <c r="S65" i="7"/>
  <c r="T65" i="7"/>
  <c r="U65" i="7"/>
  <c r="V65" i="7"/>
  <c r="W65" i="7"/>
  <c r="X65" i="7"/>
  <c r="Z65" i="7"/>
  <c r="AA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R66" i="7"/>
  <c r="S66" i="7"/>
  <c r="T66" i="7"/>
  <c r="U66" i="7"/>
  <c r="V66" i="7"/>
  <c r="W66" i="7"/>
  <c r="X66" i="7"/>
  <c r="Z66" i="7"/>
  <c r="AA66" i="7"/>
  <c r="C55" i="7"/>
  <c r="C58" i="7"/>
  <c r="C61" i="7" s="1"/>
  <c r="C59" i="7"/>
  <c r="C60" i="7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D58" i="6"/>
  <c r="E58" i="6"/>
  <c r="E61" i="6" s="1"/>
  <c r="F58" i="6"/>
  <c r="F61" i="6" s="1"/>
  <c r="G58" i="6"/>
  <c r="G61" i="6" s="1"/>
  <c r="H58" i="6"/>
  <c r="I58" i="6"/>
  <c r="J58" i="6"/>
  <c r="K58" i="6"/>
  <c r="L58" i="6"/>
  <c r="M58" i="6"/>
  <c r="M61" i="6" s="1"/>
  <c r="N58" i="6"/>
  <c r="N61" i="6" s="1"/>
  <c r="O58" i="6"/>
  <c r="O61" i="6" s="1"/>
  <c r="P58" i="6"/>
  <c r="Q58" i="6"/>
  <c r="R58" i="6"/>
  <c r="S58" i="6"/>
  <c r="T58" i="6"/>
  <c r="U58" i="6"/>
  <c r="U61" i="6" s="1"/>
  <c r="V58" i="6"/>
  <c r="V61" i="6" s="1"/>
  <c r="W58" i="6"/>
  <c r="W61" i="6" s="1"/>
  <c r="X58" i="6"/>
  <c r="Y58" i="6"/>
  <c r="Z58" i="6"/>
  <c r="D59" i="6"/>
  <c r="E59" i="6"/>
  <c r="F59" i="6"/>
  <c r="G59" i="6"/>
  <c r="H59" i="6"/>
  <c r="I59" i="6"/>
  <c r="J59" i="6"/>
  <c r="K59" i="6"/>
  <c r="K61" i="6" s="1"/>
  <c r="L59" i="6"/>
  <c r="M59" i="6"/>
  <c r="N59" i="6"/>
  <c r="O59" i="6"/>
  <c r="P59" i="6"/>
  <c r="Q59" i="6"/>
  <c r="R59" i="6"/>
  <c r="S59" i="6"/>
  <c r="S61" i="6" s="1"/>
  <c r="T59" i="6"/>
  <c r="U59" i="6"/>
  <c r="V59" i="6"/>
  <c r="W59" i="6"/>
  <c r="X59" i="6"/>
  <c r="Y59" i="6"/>
  <c r="Z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D61" i="6"/>
  <c r="D62" i="6" s="1"/>
  <c r="H61" i="6"/>
  <c r="H66" i="6" s="1"/>
  <c r="I61" i="6"/>
  <c r="I64" i="6" s="1"/>
  <c r="J61" i="6"/>
  <c r="J62" i="6" s="1"/>
  <c r="L61" i="6"/>
  <c r="L62" i="6" s="1"/>
  <c r="P61" i="6"/>
  <c r="P66" i="6" s="1"/>
  <c r="Q61" i="6"/>
  <c r="Q64" i="6" s="1"/>
  <c r="R61" i="6"/>
  <c r="R62" i="6" s="1"/>
  <c r="T61" i="6"/>
  <c r="T62" i="6" s="1"/>
  <c r="X61" i="6"/>
  <c r="X66" i="6" s="1"/>
  <c r="Y61" i="6"/>
  <c r="Y64" i="6" s="1"/>
  <c r="Z61" i="6"/>
  <c r="Z62" i="6" s="1"/>
  <c r="I62" i="6"/>
  <c r="Q62" i="6"/>
  <c r="Y62" i="6"/>
  <c r="D63" i="6"/>
  <c r="J63" i="6"/>
  <c r="L63" i="6"/>
  <c r="R63" i="6"/>
  <c r="T63" i="6"/>
  <c r="Z63" i="6"/>
  <c r="D64" i="6"/>
  <c r="L64" i="6"/>
  <c r="T64" i="6"/>
  <c r="D65" i="6"/>
  <c r="I65" i="6"/>
  <c r="L65" i="6"/>
  <c r="Q65" i="6"/>
  <c r="T65" i="6"/>
  <c r="Y65" i="6"/>
  <c r="I66" i="6"/>
  <c r="J66" i="6"/>
  <c r="Q66" i="6"/>
  <c r="R66" i="6"/>
  <c r="Y66" i="6"/>
  <c r="C55" i="6"/>
  <c r="C58" i="6"/>
  <c r="C59" i="6"/>
  <c r="C60" i="6"/>
  <c r="C61" i="6"/>
  <c r="C64" i="6" s="1"/>
  <c r="C62" i="6"/>
  <c r="C63" i="6"/>
  <c r="AA63" i="6"/>
  <c r="AA64" i="6"/>
  <c r="AA65" i="6"/>
  <c r="AA66" i="6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D61" i="5"/>
  <c r="E61" i="5"/>
  <c r="F61" i="5"/>
  <c r="G61" i="5"/>
  <c r="H61" i="5"/>
  <c r="I61" i="5"/>
  <c r="J61" i="5"/>
  <c r="J62" i="5" s="1"/>
  <c r="K61" i="5"/>
  <c r="K62" i="5" s="1"/>
  <c r="L61" i="5"/>
  <c r="M61" i="5"/>
  <c r="N61" i="5"/>
  <c r="O61" i="5"/>
  <c r="P61" i="5"/>
  <c r="Q61" i="5"/>
  <c r="R61" i="5"/>
  <c r="R62" i="5" s="1"/>
  <c r="S61" i="5"/>
  <c r="S63" i="5" s="1"/>
  <c r="T61" i="5"/>
  <c r="U61" i="5"/>
  <c r="V61" i="5"/>
  <c r="W61" i="5"/>
  <c r="X61" i="5"/>
  <c r="Y61" i="5"/>
  <c r="Z61" i="5"/>
  <c r="Z63" i="5" s="1"/>
  <c r="AA61" i="5"/>
  <c r="AA62" i="5" s="1"/>
  <c r="D62" i="5"/>
  <c r="E62" i="5"/>
  <c r="F62" i="5"/>
  <c r="G62" i="5"/>
  <c r="H62" i="5"/>
  <c r="I62" i="5"/>
  <c r="L62" i="5"/>
  <c r="M62" i="5"/>
  <c r="N62" i="5"/>
  <c r="O62" i="5"/>
  <c r="P62" i="5"/>
  <c r="Q62" i="5"/>
  <c r="T62" i="5"/>
  <c r="U62" i="5"/>
  <c r="V62" i="5"/>
  <c r="W62" i="5"/>
  <c r="X62" i="5"/>
  <c r="Y62" i="5"/>
  <c r="D63" i="5"/>
  <c r="E63" i="5"/>
  <c r="F63" i="5"/>
  <c r="G63" i="5"/>
  <c r="H63" i="5"/>
  <c r="I63" i="5"/>
  <c r="L63" i="5"/>
  <c r="M63" i="5"/>
  <c r="N63" i="5"/>
  <c r="O63" i="5"/>
  <c r="P63" i="5"/>
  <c r="Q63" i="5"/>
  <c r="T63" i="5"/>
  <c r="U63" i="5"/>
  <c r="V63" i="5"/>
  <c r="W63" i="5"/>
  <c r="X63" i="5"/>
  <c r="Y63" i="5"/>
  <c r="D64" i="5"/>
  <c r="E64" i="5"/>
  <c r="F64" i="5"/>
  <c r="G64" i="5"/>
  <c r="H64" i="5"/>
  <c r="I64" i="5"/>
  <c r="J64" i="5"/>
  <c r="L64" i="5"/>
  <c r="M64" i="5"/>
  <c r="N64" i="5"/>
  <c r="O64" i="5"/>
  <c r="P64" i="5"/>
  <c r="Q64" i="5"/>
  <c r="R64" i="5"/>
  <c r="T64" i="5"/>
  <c r="U64" i="5"/>
  <c r="V64" i="5"/>
  <c r="W64" i="5"/>
  <c r="X64" i="5"/>
  <c r="Y64" i="5"/>
  <c r="Z64" i="5"/>
  <c r="AA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T65" i="5"/>
  <c r="U65" i="5"/>
  <c r="V65" i="5"/>
  <c r="W65" i="5"/>
  <c r="X65" i="5"/>
  <c r="Y65" i="5"/>
  <c r="Z65" i="5"/>
  <c r="AA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T66" i="5"/>
  <c r="U66" i="5"/>
  <c r="V66" i="5"/>
  <c r="W66" i="5"/>
  <c r="X66" i="5"/>
  <c r="Y66" i="5"/>
  <c r="Z66" i="5"/>
  <c r="AA66" i="5"/>
  <c r="C55" i="5"/>
  <c r="C58" i="5"/>
  <c r="C61" i="5" s="1"/>
  <c r="C59" i="5"/>
  <c r="C60" i="5"/>
  <c r="D55" i="4"/>
  <c r="E55" i="4"/>
  <c r="F55" i="4"/>
  <c r="G55" i="4"/>
  <c r="H55" i="4"/>
  <c r="I55" i="4"/>
  <c r="J55" i="4"/>
  <c r="K55" i="4"/>
  <c r="L55" i="4"/>
  <c r="M55" i="4"/>
  <c r="N55" i="4"/>
  <c r="O55" i="4"/>
  <c r="O56" i="4" s="1"/>
  <c r="P55" i="4"/>
  <c r="Q55" i="4"/>
  <c r="R55" i="4"/>
  <c r="S55" i="4"/>
  <c r="T55" i="4"/>
  <c r="U55" i="4"/>
  <c r="V55" i="4"/>
  <c r="W55" i="4"/>
  <c r="X55" i="4"/>
  <c r="Y55" i="4"/>
  <c r="Z55" i="4"/>
  <c r="AA55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D59" i="4"/>
  <c r="E59" i="4"/>
  <c r="F59" i="4"/>
  <c r="G59" i="4"/>
  <c r="H59" i="4"/>
  <c r="I59" i="4"/>
  <c r="J59" i="4"/>
  <c r="K59" i="4"/>
  <c r="K61" i="4" s="1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D61" i="4"/>
  <c r="E61" i="4"/>
  <c r="F61" i="4"/>
  <c r="G61" i="4"/>
  <c r="H61" i="4"/>
  <c r="I61" i="4"/>
  <c r="I62" i="4" s="1"/>
  <c r="J61" i="4"/>
  <c r="L61" i="4"/>
  <c r="M61" i="4"/>
  <c r="N61" i="4"/>
  <c r="O61" i="4"/>
  <c r="P61" i="4"/>
  <c r="Q61" i="4"/>
  <c r="Q62" i="4" s="1"/>
  <c r="R61" i="4"/>
  <c r="S61" i="4"/>
  <c r="S63" i="4" s="1"/>
  <c r="T61" i="4"/>
  <c r="U61" i="4"/>
  <c r="V61" i="4"/>
  <c r="W61" i="4"/>
  <c r="X61" i="4"/>
  <c r="Y61" i="4"/>
  <c r="Y62" i="4" s="1"/>
  <c r="Z61" i="4"/>
  <c r="AA61" i="4"/>
  <c r="AA62" i="4" s="1"/>
  <c r="D62" i="4"/>
  <c r="E62" i="4"/>
  <c r="F62" i="4"/>
  <c r="G62" i="4"/>
  <c r="H62" i="4"/>
  <c r="J62" i="4"/>
  <c r="L62" i="4"/>
  <c r="M62" i="4"/>
  <c r="N62" i="4"/>
  <c r="O62" i="4"/>
  <c r="P62" i="4"/>
  <c r="R62" i="4"/>
  <c r="T62" i="4"/>
  <c r="U62" i="4"/>
  <c r="V62" i="4"/>
  <c r="W62" i="4"/>
  <c r="X62" i="4"/>
  <c r="Z62" i="4"/>
  <c r="D63" i="4"/>
  <c r="E63" i="4"/>
  <c r="F63" i="4"/>
  <c r="G63" i="4"/>
  <c r="H63" i="4"/>
  <c r="I63" i="4"/>
  <c r="J63" i="4"/>
  <c r="L63" i="4"/>
  <c r="M63" i="4"/>
  <c r="N63" i="4"/>
  <c r="O63" i="4"/>
  <c r="P63" i="4"/>
  <c r="R63" i="4"/>
  <c r="T63" i="4"/>
  <c r="U63" i="4"/>
  <c r="V63" i="4"/>
  <c r="W63" i="4"/>
  <c r="X63" i="4"/>
  <c r="Y63" i="4"/>
  <c r="Z63" i="4"/>
  <c r="D64" i="4"/>
  <c r="E64" i="4"/>
  <c r="F64" i="4"/>
  <c r="G64" i="4"/>
  <c r="H64" i="4"/>
  <c r="I64" i="4"/>
  <c r="J64" i="4"/>
  <c r="L64" i="4"/>
  <c r="M64" i="4"/>
  <c r="N64" i="4"/>
  <c r="O64" i="4"/>
  <c r="P64" i="4"/>
  <c r="Q64" i="4"/>
  <c r="R64" i="4"/>
  <c r="T64" i="4"/>
  <c r="U64" i="4"/>
  <c r="V64" i="4"/>
  <c r="W64" i="4"/>
  <c r="X64" i="4"/>
  <c r="Y64" i="4"/>
  <c r="Z64" i="4"/>
  <c r="D65" i="4"/>
  <c r="E65" i="4"/>
  <c r="F65" i="4"/>
  <c r="G65" i="4"/>
  <c r="H65" i="4"/>
  <c r="I65" i="4"/>
  <c r="J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D66" i="4"/>
  <c r="E66" i="4"/>
  <c r="F66" i="4"/>
  <c r="G66" i="4"/>
  <c r="H66" i="4"/>
  <c r="I66" i="4"/>
  <c r="J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C55" i="4"/>
  <c r="C58" i="4"/>
  <c r="C59" i="4"/>
  <c r="C60" i="4"/>
  <c r="C61" i="4"/>
  <c r="C64" i="4" s="1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A61" i="3" s="1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D61" i="3"/>
  <c r="E61" i="3"/>
  <c r="F61" i="3"/>
  <c r="G61" i="3"/>
  <c r="H61" i="3"/>
  <c r="I61" i="3"/>
  <c r="I62" i="3" s="1"/>
  <c r="J61" i="3"/>
  <c r="K61" i="3"/>
  <c r="K62" i="3" s="1"/>
  <c r="L61" i="3"/>
  <c r="M61" i="3"/>
  <c r="N61" i="3"/>
  <c r="O61" i="3"/>
  <c r="P61" i="3"/>
  <c r="Q61" i="3"/>
  <c r="Q62" i="3" s="1"/>
  <c r="R61" i="3"/>
  <c r="S61" i="3"/>
  <c r="S62" i="3" s="1"/>
  <c r="T61" i="3"/>
  <c r="U61" i="3"/>
  <c r="V61" i="3"/>
  <c r="W61" i="3"/>
  <c r="X61" i="3"/>
  <c r="Y61" i="3"/>
  <c r="Y62" i="3" s="1"/>
  <c r="Z61" i="3"/>
  <c r="D62" i="3"/>
  <c r="E62" i="3"/>
  <c r="F62" i="3"/>
  <c r="G62" i="3"/>
  <c r="H62" i="3"/>
  <c r="J62" i="3"/>
  <c r="L62" i="3"/>
  <c r="M62" i="3"/>
  <c r="N62" i="3"/>
  <c r="O62" i="3"/>
  <c r="P62" i="3"/>
  <c r="R62" i="3"/>
  <c r="T62" i="3"/>
  <c r="U62" i="3"/>
  <c r="V62" i="3"/>
  <c r="W62" i="3"/>
  <c r="X62" i="3"/>
  <c r="Z62" i="3"/>
  <c r="D63" i="3"/>
  <c r="E63" i="3"/>
  <c r="F63" i="3"/>
  <c r="G63" i="3"/>
  <c r="H63" i="3"/>
  <c r="J63" i="3"/>
  <c r="L63" i="3"/>
  <c r="M63" i="3"/>
  <c r="N63" i="3"/>
  <c r="O63" i="3"/>
  <c r="P63" i="3"/>
  <c r="R63" i="3"/>
  <c r="T63" i="3"/>
  <c r="U63" i="3"/>
  <c r="V63" i="3"/>
  <c r="W63" i="3"/>
  <c r="X63" i="3"/>
  <c r="Z63" i="3"/>
  <c r="D64" i="3"/>
  <c r="E64" i="3"/>
  <c r="F64" i="3"/>
  <c r="G64" i="3"/>
  <c r="H64" i="3"/>
  <c r="I64" i="3"/>
  <c r="J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C55" i="3"/>
  <c r="C58" i="3"/>
  <c r="C59" i="3"/>
  <c r="C60" i="3"/>
  <c r="C61" i="3" s="1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D61" i="2"/>
  <c r="E61" i="2"/>
  <c r="F61" i="2"/>
  <c r="F64" i="2" s="1"/>
  <c r="G61" i="2"/>
  <c r="H61" i="2"/>
  <c r="H63" i="2" s="1"/>
  <c r="I61" i="2"/>
  <c r="J61" i="2"/>
  <c r="K61" i="2"/>
  <c r="K62" i="2" s="1"/>
  <c r="L61" i="2"/>
  <c r="M61" i="2"/>
  <c r="N61" i="2"/>
  <c r="N64" i="2" s="1"/>
  <c r="O61" i="2"/>
  <c r="P61" i="2"/>
  <c r="P63" i="2" s="1"/>
  <c r="Q61" i="2"/>
  <c r="R61" i="2"/>
  <c r="S61" i="2"/>
  <c r="S63" i="2" s="1"/>
  <c r="T61" i="2"/>
  <c r="U61" i="2"/>
  <c r="V61" i="2"/>
  <c r="V63" i="2" s="1"/>
  <c r="W61" i="2"/>
  <c r="X61" i="2"/>
  <c r="X62" i="2" s="1"/>
  <c r="Y61" i="2"/>
  <c r="Z61" i="2"/>
  <c r="AA61" i="2"/>
  <c r="AA62" i="2" s="1"/>
  <c r="D62" i="2"/>
  <c r="E62" i="2"/>
  <c r="G62" i="2"/>
  <c r="I62" i="2"/>
  <c r="J62" i="2"/>
  <c r="L62" i="2"/>
  <c r="M62" i="2"/>
  <c r="O62" i="2"/>
  <c r="Q62" i="2"/>
  <c r="R62" i="2"/>
  <c r="T62" i="2"/>
  <c r="U62" i="2"/>
  <c r="W62" i="2"/>
  <c r="Y62" i="2"/>
  <c r="Z62" i="2"/>
  <c r="D63" i="2"/>
  <c r="E63" i="2"/>
  <c r="G63" i="2"/>
  <c r="I63" i="2"/>
  <c r="J63" i="2"/>
  <c r="K63" i="2"/>
  <c r="L63" i="2"/>
  <c r="M63" i="2"/>
  <c r="O63" i="2"/>
  <c r="Q63" i="2"/>
  <c r="R63" i="2"/>
  <c r="T63" i="2"/>
  <c r="U63" i="2"/>
  <c r="W63" i="2"/>
  <c r="Y63" i="2"/>
  <c r="Z63" i="2"/>
  <c r="AA63" i="2"/>
  <c r="D64" i="2"/>
  <c r="E64" i="2"/>
  <c r="G64" i="2"/>
  <c r="I64" i="2"/>
  <c r="J64" i="2"/>
  <c r="K64" i="2"/>
  <c r="L64" i="2"/>
  <c r="M64" i="2"/>
  <c r="O64" i="2"/>
  <c r="Q64" i="2"/>
  <c r="R64" i="2"/>
  <c r="S64" i="2"/>
  <c r="T64" i="2"/>
  <c r="U64" i="2"/>
  <c r="W64" i="2"/>
  <c r="Y64" i="2"/>
  <c r="Z64" i="2"/>
  <c r="AA64" i="2"/>
  <c r="D65" i="2"/>
  <c r="E65" i="2"/>
  <c r="G65" i="2"/>
  <c r="I65" i="2"/>
  <c r="J65" i="2"/>
  <c r="K65" i="2"/>
  <c r="L65" i="2"/>
  <c r="M65" i="2"/>
  <c r="O65" i="2"/>
  <c r="Q65" i="2"/>
  <c r="R65" i="2"/>
  <c r="S65" i="2"/>
  <c r="T65" i="2"/>
  <c r="U65" i="2"/>
  <c r="W65" i="2"/>
  <c r="Y65" i="2"/>
  <c r="Z65" i="2"/>
  <c r="AA65" i="2"/>
  <c r="D66" i="2"/>
  <c r="E66" i="2"/>
  <c r="G66" i="2"/>
  <c r="I66" i="2"/>
  <c r="J66" i="2"/>
  <c r="K66" i="2"/>
  <c r="L66" i="2"/>
  <c r="M66" i="2"/>
  <c r="O66" i="2"/>
  <c r="Q66" i="2"/>
  <c r="R66" i="2"/>
  <c r="S66" i="2"/>
  <c r="T66" i="2"/>
  <c r="U66" i="2"/>
  <c r="W66" i="2"/>
  <c r="Y66" i="2"/>
  <c r="Z66" i="2"/>
  <c r="AA66" i="2"/>
  <c r="C60" i="2"/>
  <c r="C59" i="2"/>
  <c r="C61" i="2"/>
  <c r="C66" i="2" s="1"/>
  <c r="C58" i="2"/>
  <c r="C55" i="2"/>
  <c r="F66" i="1"/>
  <c r="V66" i="1"/>
  <c r="W66" i="1"/>
  <c r="F63" i="1"/>
  <c r="V63" i="1"/>
  <c r="W63" i="1"/>
  <c r="F64" i="1"/>
  <c r="V64" i="1"/>
  <c r="W64" i="1"/>
  <c r="F65" i="1"/>
  <c r="V65" i="1"/>
  <c r="W65" i="1"/>
  <c r="C58" i="1"/>
  <c r="K62" i="8" l="1"/>
  <c r="K66" i="8"/>
  <c r="K65" i="8"/>
  <c r="C65" i="8"/>
  <c r="C64" i="8"/>
  <c r="C63" i="8"/>
  <c r="C68" i="8"/>
  <c r="L64" i="8"/>
  <c r="L63" i="8"/>
  <c r="L62" i="8"/>
  <c r="L66" i="8"/>
  <c r="L65" i="8"/>
  <c r="D62" i="8"/>
  <c r="T65" i="8"/>
  <c r="T66" i="8"/>
  <c r="D66" i="8"/>
  <c r="S65" i="8"/>
  <c r="T62" i="8"/>
  <c r="D65" i="8"/>
  <c r="AA66" i="8"/>
  <c r="S66" i="8"/>
  <c r="D63" i="8"/>
  <c r="C64" i="11"/>
  <c r="C68" i="11"/>
  <c r="I62" i="9"/>
  <c r="I66" i="9"/>
  <c r="I63" i="9"/>
  <c r="I64" i="9"/>
  <c r="Q63" i="14"/>
  <c r="I63" i="14"/>
  <c r="Y62" i="14"/>
  <c r="P64" i="14"/>
  <c r="P63" i="14"/>
  <c r="H62" i="14"/>
  <c r="Y62" i="13"/>
  <c r="Y66" i="13"/>
  <c r="Y65" i="13"/>
  <c r="Y63" i="13"/>
  <c r="Y64" i="13"/>
  <c r="Q62" i="13"/>
  <c r="Q66" i="13"/>
  <c r="Q65" i="13"/>
  <c r="Q64" i="13"/>
  <c r="Q63" i="13"/>
  <c r="I62" i="13"/>
  <c r="I66" i="13"/>
  <c r="I65" i="13"/>
  <c r="I64" i="13"/>
  <c r="I63" i="13"/>
  <c r="S64" i="13"/>
  <c r="S63" i="13"/>
  <c r="S62" i="13"/>
  <c r="S66" i="13"/>
  <c r="S65" i="13"/>
  <c r="K63" i="13"/>
  <c r="K64" i="13"/>
  <c r="K62" i="13"/>
  <c r="K66" i="13"/>
  <c r="K65" i="13"/>
  <c r="W65" i="13"/>
  <c r="W64" i="13"/>
  <c r="W63" i="13"/>
  <c r="W62" i="13"/>
  <c r="W66" i="13"/>
  <c r="O65" i="13"/>
  <c r="O64" i="13"/>
  <c r="O66" i="13"/>
  <c r="O63" i="13"/>
  <c r="O62" i="13"/>
  <c r="G62" i="13"/>
  <c r="G65" i="13"/>
  <c r="G64" i="13"/>
  <c r="G66" i="13"/>
  <c r="G63" i="13"/>
  <c r="U65" i="13"/>
  <c r="U66" i="13"/>
  <c r="M66" i="13"/>
  <c r="E66" i="13"/>
  <c r="U62" i="13"/>
  <c r="M62" i="13"/>
  <c r="E62" i="13"/>
  <c r="U63" i="13"/>
  <c r="M63" i="13"/>
  <c r="E63" i="13"/>
  <c r="AA62" i="11"/>
  <c r="S63" i="11"/>
  <c r="K63" i="11"/>
  <c r="K64" i="10"/>
  <c r="K63" i="10"/>
  <c r="K65" i="10"/>
  <c r="K62" i="10"/>
  <c r="K66" i="10"/>
  <c r="S64" i="10"/>
  <c r="S65" i="10"/>
  <c r="S63" i="10"/>
  <c r="S66" i="10"/>
  <c r="S64" i="9"/>
  <c r="S62" i="9"/>
  <c r="S63" i="9"/>
  <c r="S65" i="9"/>
  <c r="S66" i="9"/>
  <c r="AA66" i="9"/>
  <c r="AA65" i="9"/>
  <c r="AA64" i="9"/>
  <c r="AA63" i="9"/>
  <c r="S62" i="8"/>
  <c r="AA65" i="8"/>
  <c r="AA64" i="8"/>
  <c r="AA63" i="8"/>
  <c r="S63" i="8"/>
  <c r="K64" i="8"/>
  <c r="K63" i="8"/>
  <c r="Z62" i="15"/>
  <c r="S63" i="15"/>
  <c r="AA62" i="15"/>
  <c r="K62" i="15"/>
  <c r="J65" i="15"/>
  <c r="R64" i="15"/>
  <c r="R63" i="15"/>
  <c r="S64" i="15"/>
  <c r="Z64" i="15"/>
  <c r="J64" i="15"/>
  <c r="J63" i="15"/>
  <c r="C64" i="15"/>
  <c r="C65" i="15"/>
  <c r="C66" i="15"/>
  <c r="C62" i="15"/>
  <c r="C63" i="14"/>
  <c r="C62" i="14"/>
  <c r="C66" i="14"/>
  <c r="C65" i="14"/>
  <c r="C62" i="13"/>
  <c r="C66" i="13"/>
  <c r="C65" i="13"/>
  <c r="C63" i="12"/>
  <c r="C62" i="12"/>
  <c r="C66" i="12"/>
  <c r="C65" i="12"/>
  <c r="C63" i="11"/>
  <c r="C62" i="11"/>
  <c r="C66" i="11"/>
  <c r="C65" i="11"/>
  <c r="C64" i="10"/>
  <c r="C65" i="10"/>
  <c r="C63" i="10"/>
  <c r="C66" i="10"/>
  <c r="C62" i="10"/>
  <c r="C65" i="9"/>
  <c r="C64" i="9"/>
  <c r="C66" i="9"/>
  <c r="C62" i="9"/>
  <c r="C63" i="9"/>
  <c r="C62" i="8"/>
  <c r="C66" i="8"/>
  <c r="Q66" i="7"/>
  <c r="I65" i="7"/>
  <c r="Y63" i="7"/>
  <c r="Y62" i="7"/>
  <c r="Q64" i="7"/>
  <c r="I62" i="7"/>
  <c r="Y65" i="7"/>
  <c r="I64" i="7"/>
  <c r="Q62" i="7"/>
  <c r="Y66" i="7"/>
  <c r="Q65" i="7"/>
  <c r="C64" i="7"/>
  <c r="C65" i="7"/>
  <c r="C63" i="7"/>
  <c r="C66" i="7"/>
  <c r="C62" i="7"/>
  <c r="U65" i="6"/>
  <c r="U64" i="6"/>
  <c r="U63" i="6"/>
  <c r="U62" i="6"/>
  <c r="U66" i="6"/>
  <c r="K63" i="6"/>
  <c r="K62" i="6"/>
  <c r="K64" i="6"/>
  <c r="K66" i="6"/>
  <c r="K65" i="6"/>
  <c r="S63" i="6"/>
  <c r="S62" i="6"/>
  <c r="S66" i="6"/>
  <c r="S64" i="6"/>
  <c r="S65" i="6"/>
  <c r="M65" i="6"/>
  <c r="M64" i="6"/>
  <c r="M63" i="6"/>
  <c r="M62" i="6"/>
  <c r="M66" i="6"/>
  <c r="W66" i="6"/>
  <c r="W65" i="6"/>
  <c r="W64" i="6"/>
  <c r="W63" i="6"/>
  <c r="W62" i="6"/>
  <c r="O66" i="6"/>
  <c r="O65" i="6"/>
  <c r="O64" i="6"/>
  <c r="O63" i="6"/>
  <c r="O62" i="6"/>
  <c r="G66" i="6"/>
  <c r="G65" i="6"/>
  <c r="G64" i="6"/>
  <c r="G63" i="6"/>
  <c r="G62" i="6"/>
  <c r="V66" i="6"/>
  <c r="V65" i="6"/>
  <c r="V64" i="6"/>
  <c r="V63" i="6"/>
  <c r="V62" i="6"/>
  <c r="N66" i="6"/>
  <c r="N65" i="6"/>
  <c r="N64" i="6"/>
  <c r="N63" i="6"/>
  <c r="N62" i="6"/>
  <c r="F66" i="6"/>
  <c r="F65" i="6"/>
  <c r="F64" i="6"/>
  <c r="F63" i="6"/>
  <c r="F62" i="6"/>
  <c r="E65" i="6"/>
  <c r="E64" i="6"/>
  <c r="E63" i="6"/>
  <c r="E62" i="6"/>
  <c r="E66" i="6"/>
  <c r="T66" i="6"/>
  <c r="L66" i="6"/>
  <c r="D66" i="6"/>
  <c r="Z64" i="6"/>
  <c r="R64" i="6"/>
  <c r="J64" i="6"/>
  <c r="Y63" i="6"/>
  <c r="Q63" i="6"/>
  <c r="I63" i="6"/>
  <c r="X62" i="6"/>
  <c r="P62" i="6"/>
  <c r="H62" i="6"/>
  <c r="Z65" i="6"/>
  <c r="R65" i="6"/>
  <c r="J65" i="6"/>
  <c r="X63" i="6"/>
  <c r="P63" i="6"/>
  <c r="H63" i="6"/>
  <c r="Z66" i="6"/>
  <c r="X64" i="6"/>
  <c r="P64" i="6"/>
  <c r="H64" i="6"/>
  <c r="X65" i="6"/>
  <c r="P65" i="6"/>
  <c r="H65" i="6"/>
  <c r="C66" i="6"/>
  <c r="C65" i="6"/>
  <c r="Z62" i="5"/>
  <c r="AA63" i="5"/>
  <c r="S62" i="5"/>
  <c r="R63" i="5"/>
  <c r="J63" i="5"/>
  <c r="K64" i="5"/>
  <c r="K63" i="5"/>
  <c r="S66" i="5"/>
  <c r="S65" i="5"/>
  <c r="S64" i="5"/>
  <c r="C65" i="5"/>
  <c r="C66" i="5"/>
  <c r="C63" i="5"/>
  <c r="C64" i="5"/>
  <c r="C62" i="5"/>
  <c r="K62" i="4"/>
  <c r="K64" i="4"/>
  <c r="K65" i="4"/>
  <c r="K63" i="4"/>
  <c r="K66" i="4"/>
  <c r="S64" i="4"/>
  <c r="AA63" i="4"/>
  <c r="S62" i="4"/>
  <c r="Q63" i="4"/>
  <c r="AA64" i="4"/>
  <c r="C63" i="4"/>
  <c r="C62" i="4"/>
  <c r="C66" i="4"/>
  <c r="C65" i="4"/>
  <c r="AA63" i="3"/>
  <c r="AA62" i="3"/>
  <c r="AA66" i="3"/>
  <c r="AA65" i="3"/>
  <c r="AA64" i="3"/>
  <c r="K64" i="3"/>
  <c r="S63" i="3"/>
  <c r="Y63" i="3"/>
  <c r="Q63" i="3"/>
  <c r="I63" i="3"/>
  <c r="K63" i="3"/>
  <c r="C64" i="3"/>
  <c r="C65" i="3"/>
  <c r="C66" i="3"/>
  <c r="C62" i="3"/>
  <c r="C63" i="3"/>
  <c r="P62" i="2"/>
  <c r="H62" i="2"/>
  <c r="C62" i="2"/>
  <c r="X66" i="2"/>
  <c r="P66" i="2"/>
  <c r="H66" i="2"/>
  <c r="X65" i="2"/>
  <c r="P65" i="2"/>
  <c r="H65" i="2"/>
  <c r="X64" i="2"/>
  <c r="P64" i="2"/>
  <c r="H64" i="2"/>
  <c r="X63" i="2"/>
  <c r="N62" i="2"/>
  <c r="C63" i="2"/>
  <c r="N63" i="2"/>
  <c r="F63" i="2"/>
  <c r="V62" i="2"/>
  <c r="F62" i="2"/>
  <c r="C64" i="2"/>
  <c r="V66" i="2"/>
  <c r="N66" i="2"/>
  <c r="F66" i="2"/>
  <c r="V65" i="2"/>
  <c r="N65" i="2"/>
  <c r="F65" i="2"/>
  <c r="V64" i="2"/>
  <c r="C65" i="2"/>
  <c r="S62" i="2"/>
  <c r="D58" i="1"/>
  <c r="D61" i="1" s="1"/>
  <c r="E58" i="1"/>
  <c r="D59" i="1"/>
  <c r="E59" i="1"/>
  <c r="D60" i="1"/>
  <c r="E60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D55" i="1"/>
  <c r="D56" i="1" s="1"/>
  <c r="E55" i="1"/>
  <c r="E56" i="1" s="1"/>
  <c r="F55" i="1"/>
  <c r="F56" i="1" s="1"/>
  <c r="G55" i="1"/>
  <c r="G56" i="1" s="1"/>
  <c r="H55" i="1"/>
  <c r="H56" i="1" s="1"/>
  <c r="I55" i="1"/>
  <c r="I56" i="1" s="1"/>
  <c r="J55" i="1"/>
  <c r="J56" i="1" s="1"/>
  <c r="K55" i="1"/>
  <c r="K56" i="1" s="1"/>
  <c r="L55" i="1"/>
  <c r="L56" i="1" s="1"/>
  <c r="M55" i="1"/>
  <c r="M56" i="1" s="1"/>
  <c r="N55" i="1"/>
  <c r="N56" i="1" s="1"/>
  <c r="O55" i="1"/>
  <c r="O56" i="1" s="1"/>
  <c r="P55" i="1"/>
  <c r="P56" i="1" s="1"/>
  <c r="Q55" i="1"/>
  <c r="Q56" i="1" s="1"/>
  <c r="R55" i="1"/>
  <c r="R56" i="1" s="1"/>
  <c r="S55" i="1"/>
  <c r="S56" i="1" s="1"/>
  <c r="T55" i="1"/>
  <c r="T56" i="1" s="1"/>
  <c r="U55" i="1"/>
  <c r="U56" i="1" s="1"/>
  <c r="V55" i="1"/>
  <c r="V56" i="1" s="1"/>
  <c r="W55" i="1"/>
  <c r="W56" i="1" s="1"/>
  <c r="X55" i="1"/>
  <c r="X56" i="1" s="1"/>
  <c r="Y55" i="1"/>
  <c r="Y56" i="1" s="1"/>
  <c r="Z55" i="1"/>
  <c r="Z56" i="1" s="1"/>
  <c r="AA55" i="1"/>
  <c r="AA56" i="1" s="1"/>
  <c r="C55" i="1"/>
  <c r="C56" i="1" s="1"/>
  <c r="C60" i="1"/>
  <c r="C59" i="1"/>
  <c r="Z59" i="10"/>
  <c r="Z58" i="10"/>
  <c r="Z57" i="10"/>
  <c r="Z54" i="10"/>
  <c r="Z55" i="10" s="1"/>
  <c r="D72" i="1" l="1"/>
  <c r="D68" i="1"/>
  <c r="D66" i="1"/>
  <c r="D63" i="1"/>
  <c r="D64" i="1"/>
  <c r="D65" i="1"/>
  <c r="Z61" i="1"/>
  <c r="R61" i="1"/>
  <c r="N61" i="1"/>
  <c r="J61" i="1"/>
  <c r="Q61" i="1"/>
  <c r="I61" i="1"/>
  <c r="U61" i="1"/>
  <c r="M61" i="1"/>
  <c r="X61" i="1"/>
  <c r="T61" i="1"/>
  <c r="P61" i="1"/>
  <c r="L61" i="1"/>
  <c r="H61" i="1"/>
  <c r="C61" i="1"/>
  <c r="AA61" i="1"/>
  <c r="S61" i="1"/>
  <c r="O61" i="1"/>
  <c r="K61" i="1"/>
  <c r="G61" i="1"/>
  <c r="E61" i="1"/>
  <c r="Y61" i="1"/>
  <c r="K68" i="1" l="1"/>
  <c r="K72" i="1"/>
  <c r="T72" i="1"/>
  <c r="T68" i="1"/>
  <c r="R68" i="1"/>
  <c r="R72" i="1"/>
  <c r="Z68" i="1"/>
  <c r="Z72" i="1"/>
  <c r="X68" i="1"/>
  <c r="X72" i="1"/>
  <c r="S68" i="1"/>
  <c r="S72" i="1"/>
  <c r="M72" i="1"/>
  <c r="M68" i="1"/>
  <c r="O68" i="1"/>
  <c r="O72" i="1"/>
  <c r="AA68" i="1"/>
  <c r="AA72" i="1"/>
  <c r="U72" i="1"/>
  <c r="U68" i="1"/>
  <c r="C72" i="1"/>
  <c r="C68" i="1"/>
  <c r="I68" i="1"/>
  <c r="I72" i="1"/>
  <c r="Y68" i="1"/>
  <c r="Y72" i="1"/>
  <c r="H68" i="1"/>
  <c r="H72" i="1"/>
  <c r="Q68" i="1"/>
  <c r="Q72" i="1"/>
  <c r="E72" i="1"/>
  <c r="E68" i="1"/>
  <c r="L72" i="1"/>
  <c r="L68" i="1"/>
  <c r="J68" i="1"/>
  <c r="J72" i="1"/>
  <c r="G68" i="1"/>
  <c r="G72" i="1"/>
  <c r="P68" i="1"/>
  <c r="P72" i="1"/>
  <c r="N68" i="1"/>
  <c r="N72" i="1"/>
  <c r="Q62" i="1"/>
  <c r="Q63" i="1"/>
  <c r="Q65" i="1"/>
  <c r="Q64" i="1"/>
  <c r="Q66" i="1"/>
  <c r="E66" i="1"/>
  <c r="E63" i="1"/>
  <c r="E64" i="1"/>
  <c r="E65" i="1"/>
  <c r="L66" i="1"/>
  <c r="L63" i="1"/>
  <c r="L64" i="1"/>
  <c r="L65" i="1"/>
  <c r="J62" i="1"/>
  <c r="J63" i="1"/>
  <c r="J64" i="1"/>
  <c r="J65" i="1"/>
  <c r="J66" i="1"/>
  <c r="Y62" i="1"/>
  <c r="Y64" i="1"/>
  <c r="Y66" i="1"/>
  <c r="Y63" i="1"/>
  <c r="Y65" i="1"/>
  <c r="K63" i="1"/>
  <c r="K64" i="1"/>
  <c r="K65" i="1"/>
  <c r="K66" i="1"/>
  <c r="T62" i="1"/>
  <c r="T66" i="1"/>
  <c r="T63" i="1"/>
  <c r="T64" i="1"/>
  <c r="T65" i="1"/>
  <c r="R63" i="1"/>
  <c r="R64" i="1"/>
  <c r="R65" i="1"/>
  <c r="R66" i="1"/>
  <c r="H62" i="1"/>
  <c r="H66" i="1"/>
  <c r="H63" i="1"/>
  <c r="H64" i="1"/>
  <c r="H65" i="1"/>
  <c r="O62" i="1"/>
  <c r="O66" i="1"/>
  <c r="O63" i="1"/>
  <c r="O64" i="1"/>
  <c r="O65" i="1"/>
  <c r="X62" i="1"/>
  <c r="X66" i="1"/>
  <c r="X63" i="1"/>
  <c r="X64" i="1"/>
  <c r="X65" i="1"/>
  <c r="Z63" i="1"/>
  <c r="Z64" i="1"/>
  <c r="Z65" i="1"/>
  <c r="Z66" i="1"/>
  <c r="P62" i="1"/>
  <c r="P66" i="1"/>
  <c r="P63" i="1"/>
  <c r="P64" i="1"/>
  <c r="P65" i="1"/>
  <c r="S63" i="1"/>
  <c r="S64" i="1"/>
  <c r="S65" i="1"/>
  <c r="S66" i="1"/>
  <c r="M66" i="1"/>
  <c r="M63" i="1"/>
  <c r="M64" i="1"/>
  <c r="M65" i="1"/>
  <c r="N62" i="1"/>
  <c r="N66" i="1"/>
  <c r="N63" i="1"/>
  <c r="N64" i="1"/>
  <c r="N65" i="1"/>
  <c r="AA62" i="1"/>
  <c r="AA63" i="1"/>
  <c r="AA64" i="1"/>
  <c r="AA65" i="1"/>
  <c r="AA66" i="1"/>
  <c r="U62" i="1"/>
  <c r="U66" i="1"/>
  <c r="U63" i="1"/>
  <c r="U64" i="1"/>
  <c r="U65" i="1"/>
  <c r="G62" i="1"/>
  <c r="G66" i="1"/>
  <c r="G63" i="1"/>
  <c r="G64" i="1"/>
  <c r="G65" i="1"/>
  <c r="C63" i="1"/>
  <c r="C66" i="1"/>
  <c r="C65" i="1"/>
  <c r="C64" i="1"/>
  <c r="I63" i="1"/>
  <c r="I65" i="1"/>
  <c r="I66" i="1"/>
  <c r="I64" i="1"/>
  <c r="K62" i="1"/>
  <c r="S62" i="1"/>
  <c r="M62" i="1"/>
  <c r="R62" i="1"/>
  <c r="E62" i="1"/>
  <c r="Z62" i="1"/>
  <c r="I62" i="1"/>
  <c r="L62" i="1"/>
  <c r="C62" i="1"/>
</calcChain>
</file>

<file path=xl/sharedStrings.xml><?xml version="1.0" encoding="utf-8"?>
<sst xmlns="http://schemas.openxmlformats.org/spreadsheetml/2006/main" count="2569" uniqueCount="281">
  <si>
    <t>Column1</t>
  </si>
  <si>
    <t>Column2</t>
  </si>
  <si>
    <t>Column8</t>
  </si>
  <si>
    <t>Column10</t>
  </si>
  <si>
    <t>Column12</t>
  </si>
  <si>
    <t>Column14</t>
  </si>
  <si>
    <t>Column16</t>
  </si>
  <si>
    <t>Column18</t>
  </si>
  <si>
    <t>Column20</t>
  </si>
  <si>
    <t>Column22</t>
  </si>
  <si>
    <t>Column24</t>
  </si>
  <si>
    <t>Column26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</si>
  <si>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</si>
  <si>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</si>
  <si>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</si>
  <si>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</si>
  <si>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</si>
  <si>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</si>
  <si>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</si>
  <si>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</si>
  <si>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</si>
  <si>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</si>
  <si>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</si>
  <si>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</si>
  <si>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</si>
  <si>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</si>
  <si>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</si>
  <si>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</si>
  <si>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</si>
  <si>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</si>
  <si>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</si>
  <si>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</si>
  <si>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</si>
  <si>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</si>
  <si>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</si>
  <si>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</si>
  <si>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</si>
  <si>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</si>
  <si>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</si>
  <si>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</si>
  <si>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</si>
  <si>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NWC18</t>
  </si>
  <si>
    <t>Parâmetro</t>
  </si>
  <si>
    <t>Unidade</t>
  </si>
  <si>
    <t>Data de Amostragem</t>
  </si>
  <si>
    <t>dd/mm/aa</t>
  </si>
  <si>
    <t>-</t>
  </si>
  <si>
    <t>Alcalinidade total</t>
  </si>
  <si>
    <t>mg_x000D_
CaCO3/L</t>
  </si>
  <si>
    <t>Alumínio dissolvido</t>
  </si>
  <si>
    <t>mg Al/L</t>
  </si>
  <si>
    <t>Antimônio</t>
  </si>
  <si>
    <t>mg Sb/L</t>
  </si>
  <si>
    <t>Arsênio total</t>
  </si>
  <si>
    <t>mg As/L</t>
  </si>
  <si>
    <t>Bário total</t>
  </si>
  <si>
    <t>mg Ba/L</t>
  </si>
  <si>
    <t>Berílio total</t>
  </si>
  <si>
    <t>mg Be/L</t>
  </si>
  <si>
    <t>Boro total</t>
  </si>
  <si>
    <t>mg B/L</t>
  </si>
  <si>
    <t>Cádmio total</t>
  </si>
  <si>
    <t>mg Cd/L</t>
  </si>
  <si>
    <t>Chumbo total</t>
  </si>
  <si>
    <t>mg Pb/L</t>
  </si>
  <si>
    <t>Cianeto Livre</t>
  </si>
  <si>
    <t>mg CN-/L</t>
  </si>
  <si>
    <t>Cloreto total</t>
  </si>
  <si>
    <t>mg Cl-/L</t>
  </si>
  <si>
    <t>Cobalto total</t>
  </si>
  <si>
    <t>mg Co/L</t>
  </si>
  <si>
    <t>Cobre dissolvido</t>
  </si>
  <si>
    <t>mg Cu/L</t>
  </si>
  <si>
    <t>Cobre total</t>
  </si>
  <si>
    <t>Condutividade elétrica</t>
  </si>
  <si>
    <t>μS/cm</t>
  </si>
  <si>
    <t>Cor verdadeira</t>
  </si>
  <si>
    <t>mg Pt/L</t>
  </si>
  <si>
    <t>Cromo total</t>
  </si>
  <si>
    <t>mg Cr/L</t>
  </si>
  <si>
    <t>DBO</t>
  </si>
  <si>
    <t>mg O_{2} /L</t>
  </si>
  <si>
    <t>DQO</t>
  </si>
  <si>
    <t>Dureza total</t>
  </si>
  <si>
    <t>mg_x000D_
CaCO_{3} /L</t>
  </si>
  <si>
    <t>Fenóis totais</t>
  </si>
  <si>
    <t>mg/L</t>
  </si>
  <si>
    <t>Ferro dissolvido</t>
  </si>
  <si>
    <t>mg Fe/L</t>
  </si>
  <si>
    <t>Ferro total</t>
  </si>
  <si>
    <t>Fluoreto total</t>
  </si>
  <si>
    <t>mg F-/L</t>
  </si>
  <si>
    <t>Fósforo total</t>
  </si>
  <si>
    <t>mg P/L</t>
  </si>
  <si>
    <t>Lítio total</t>
  </si>
  <si>
    <t>mg Li/L</t>
  </si>
  <si>
    <t>Manganês dissolvido</t>
  </si>
  <si>
    <t>mg Mn/L</t>
  </si>
  <si>
    <t>Manganês total</t>
  </si>
  <si>
    <t>Mercúrio total</t>
  </si>
  <si>
    <t>mg Hg/L</t>
  </si>
  <si>
    <t>Níquel total</t>
  </si>
  <si>
    <t>mg Ni/L</t>
  </si>
  <si>
    <t>Nitrato</t>
  </si>
  <si>
    <t>mg NO_{3} /L</t>
  </si>
  <si>
    <t>Nitrito</t>
  </si>
  <si>
    <t>mg NO_{2} /L</t>
  </si>
  <si>
    <t>Nitrogênio amoniacal total</t>
  </si>
  <si>
    <t>mg_x000D_
N_NH_{3} /L</t>
  </si>
  <si>
    <t>Óleos e Graxas</t>
  </si>
  <si>
    <t>OD</t>
  </si>
  <si>
    <t>pH</t>
  </si>
  <si>
    <t>Prata total</t>
  </si>
  <si>
    <t>mg Ag/L</t>
  </si>
  <si>
    <t>Selênio total</t>
  </si>
  <si>
    <t>mg Se/L</t>
  </si>
  <si>
    <t>Sólidos dissolvidos totais</t>
  </si>
  <si>
    <t>mg SDT/L</t>
  </si>
  <si>
    <t>Sólidos em suspensão_x000D_
totais</t>
  </si>
  <si>
    <t>mg SST/L</t>
  </si>
  <si>
    <t>Substâncias tensoativas</t>
  </si>
  <si>
    <t>mg MBAS/L</t>
  </si>
  <si>
    <t>Sulfato total</t>
  </si>
  <si>
    <t>mg SO_{4} /L</t>
  </si>
  <si>
    <t>Sulfeto</t>
  </si>
  <si>
    <t>mg H_{2} S/L</t>
  </si>
  <si>
    <t>Temperatura ambiente</t>
  </si>
  <si>
    <t>°C</t>
  </si>
  <si>
    <t>Temperatura da amostra</t>
  </si>
  <si>
    <t>Turbidez</t>
  </si>
  <si>
    <t>UNT</t>
  </si>
  <si>
    <t>Vanádio total</t>
  </si>
  <si>
    <t>mg V/L</t>
  </si>
  <si>
    <t>Zinco total</t>
  </si>
  <si>
    <t>mg Zn/L</t>
  </si>
  <si>
    <t>NE07</t>
  </si>
  <si>
    <t>NWC21</t>
  </si>
  <si>
    <t>RD04</t>
  </si>
  <si>
    <t>RD06</t>
  </si>
  <si>
    <t>RD05</t>
  </si>
  <si>
    <t>mg N_NH_{3} /L</t>
  </si>
  <si>
    <t>NE09</t>
  </si>
  <si>
    <t>RD08</t>
  </si>
  <si>
    <t>mg O2/L</t>
  </si>
  <si>
    <t>mg NO3/L</t>
  </si>
  <si>
    <t>mg NO2/L</t>
  </si>
  <si>
    <t>Nitrogênio amoniacal_x000D_
total</t>
  </si>
  <si>
    <t>mg_x000D_
N_NH3/L</t>
  </si>
  <si>
    <t>mg_x000D_
MBAS/L</t>
  </si>
  <si>
    <t>mg SO4/L</t>
  </si>
  <si>
    <t>mg H2S/L</t>
  </si>
  <si>
    <t>NWC22</t>
  </si>
  <si>
    <t>RD09</t>
  </si>
  <si>
    <t>mg CaCO_{3} /L</t>
  </si>
  <si>
    <t>T-344-J</t>
  </si>
  <si>
    <t>RD11</t>
  </si>
  <si>
    <t>periodo (mês)</t>
  </si>
  <si>
    <t>Kd (L/mg = m3/g)</t>
  </si>
  <si>
    <t>4/7/2016</t>
  </si>
  <si>
    <t>5/18/2016</t>
  </si>
  <si>
    <t>6/6/2016</t>
  </si>
  <si>
    <t>7/26/2016</t>
  </si>
  <si>
    <t>8/19/2016</t>
  </si>
  <si>
    <t>9/16/2016</t>
  </si>
  <si>
    <t>10/18/2016</t>
  </si>
  <si>
    <t>11/18/2016</t>
  </si>
  <si>
    <t>12/14/2016</t>
  </si>
  <si>
    <t>1/24/2017</t>
  </si>
  <si>
    <t>2/8/2017</t>
  </si>
  <si>
    <t>3/24/2017</t>
  </si>
  <si>
    <t>4/28/2017</t>
  </si>
  <si>
    <t>5/22/2017</t>
  </si>
  <si>
    <t>6/13/2017</t>
  </si>
  <si>
    <t>7/27/2017</t>
  </si>
  <si>
    <t>8/21/2017</t>
  </si>
  <si>
    <t>9/12/2017</t>
  </si>
  <si>
    <t>10/23/2017</t>
  </si>
  <si>
    <t>11/7/2017</t>
  </si>
  <si>
    <t>12/12/2017</t>
  </si>
  <si>
    <t>1/8/2018</t>
  </si>
  <si>
    <t>2/26/2018</t>
  </si>
  <si>
    <t>3/19/2018</t>
  </si>
  <si>
    <t>4/9/2018</t>
  </si>
  <si>
    <t>4/13/2016</t>
  </si>
  <si>
    <t>10/17/2016</t>
  </si>
  <si>
    <t>11/17/2016</t>
  </si>
  <si>
    <t>12/15/2016</t>
  </si>
  <si>
    <t>2/20/2017</t>
  </si>
  <si>
    <t>6/23/2017</t>
  </si>
  <si>
    <t>8/28/2017</t>
  </si>
  <si>
    <t>9/19/2017</t>
  </si>
  <si>
    <t>11/15/2017</t>
  </si>
  <si>
    <t>12/18/2017</t>
  </si>
  <si>
    <t>1/10/2018</t>
  </si>
  <si>
    <t>2/24/2018</t>
  </si>
  <si>
    <t>3/20/2018</t>
  </si>
  <si>
    <t>4/18/2018</t>
  </si>
  <si>
    <t>4/8/2016</t>
  </si>
  <si>
    <t>5/23/2016</t>
  </si>
  <si>
    <t>6/20/2016</t>
  </si>
  <si>
    <t>8/2/2016</t>
  </si>
  <si>
    <t>8/22/2016</t>
  </si>
  <si>
    <t>9/19/2016</t>
  </si>
  <si>
    <t>10/24/2016</t>
  </si>
  <si>
    <t>12/19/2016</t>
  </si>
  <si>
    <t>1/17/2017</t>
  </si>
  <si>
    <t>2/21/2017</t>
  </si>
  <si>
    <t>3/28/2017</t>
  </si>
  <si>
    <t>4/25/2017</t>
  </si>
  <si>
    <t>5/29/2017</t>
  </si>
  <si>
    <t>6/28/2017</t>
  </si>
  <si>
    <t>7/26/2017</t>
  </si>
  <si>
    <t>8/29/2017</t>
  </si>
  <si>
    <t>9/27/2017</t>
  </si>
  <si>
    <t>11/15/2018</t>
  </si>
  <si>
    <t>12/29/2017</t>
  </si>
  <si>
    <t>1/24/2018</t>
  </si>
  <si>
    <t>2/28/2018</t>
  </si>
  <si>
    <t>3/26/2018</t>
  </si>
  <si>
    <t>4/23/2018</t>
  </si>
  <si>
    <t>5/16/2016</t>
  </si>
  <si>
    <t>6/14/2016</t>
  </si>
  <si>
    <t>8/3/2016</t>
  </si>
  <si>
    <t>1/18/2017</t>
  </si>
  <si>
    <t>2/17/2017</t>
  </si>
  <si>
    <t>10/16/2017</t>
  </si>
  <si>
    <t>11/14/2017</t>
  </si>
  <si>
    <t>3/9/2018</t>
  </si>
  <si>
    <t>4/11/2018</t>
  </si>
  <si>
    <t>11/22/2016</t>
  </si>
  <si>
    <t>12/27/2016</t>
  </si>
  <si>
    <t>3/30/2017</t>
  </si>
  <si>
    <t>5/31/2017</t>
  </si>
  <si>
    <t>5/30/2017</t>
  </si>
  <si>
    <t>11/24/2017</t>
  </si>
  <si>
    <t>12/22/2017</t>
  </si>
  <si>
    <t>4/10/2018</t>
  </si>
  <si>
    <t>4/5/2016</t>
  </si>
  <si>
    <t>7/28/2016</t>
  </si>
  <si>
    <t>12/12/2016</t>
  </si>
  <si>
    <t>1/23/2017</t>
  </si>
  <si>
    <t>6/27/2017</t>
  </si>
  <si>
    <t>9/20/2017</t>
  </si>
  <si>
    <t>4/20/2018</t>
  </si>
  <si>
    <t>10/18/2017</t>
  </si>
  <si>
    <t>11/13/2017</t>
  </si>
  <si>
    <t>3/21/2017</t>
  </si>
  <si>
    <t>7/25/2017</t>
  </si>
  <si>
    <t>3/28/2018</t>
  </si>
  <si>
    <t>12/23/2016</t>
  </si>
  <si>
    <t>1/25/2018</t>
  </si>
  <si>
    <t>4/11/2016</t>
  </si>
  <si>
    <t>4/24/2017</t>
  </si>
  <si>
    <t>6/21/2016</t>
  </si>
  <si>
    <t>7/29/2016</t>
  </si>
  <si>
    <t>2/24/2017</t>
  </si>
  <si>
    <t>5/27/2017</t>
  </si>
  <si>
    <t>10/25/2017</t>
  </si>
  <si>
    <t>6/13/2016</t>
  </si>
  <si>
    <t>6/30/2017</t>
  </si>
  <si>
    <t>9/29/2017</t>
  </si>
  <si>
    <t>4/28/2018</t>
  </si>
  <si>
    <t>5/26/2017</t>
  </si>
  <si>
    <t>12/15/2018</t>
  </si>
  <si>
    <t>ponto</t>
  </si>
  <si>
    <t>season</t>
  </si>
  <si>
    <t>Temperature</t>
  </si>
  <si>
    <t>DO</t>
  </si>
  <si>
    <t>Turbidity</t>
  </si>
  <si>
    <t>Conductivity</t>
  </si>
  <si>
    <t>Suspended solids</t>
  </si>
  <si>
    <t>Dissolved Cu</t>
  </si>
  <si>
    <t>Dissolved Fe</t>
  </si>
  <si>
    <t>Dissolved Mg</t>
  </si>
  <si>
    <t>Dissolved solids</t>
  </si>
  <si>
    <t>Kd_Cu</t>
  </si>
  <si>
    <t>Kd_Fe</t>
  </si>
  <si>
    <t>Kd_Mg</t>
  </si>
  <si>
    <t>Kd_mean</t>
  </si>
  <si>
    <t>Total Fe</t>
  </si>
  <si>
    <t>Total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</si>
</sst>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rgb="FF555555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/>
    <xf numFmtId="0" fontId="0" fillId="2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0" fillId="3" borderId="0" xfId="0" applyFill="1"/>
    <xf numFmtId="0" fontId="2" fillId="4" borderId="0" xfId="0" applyFont="1" applyFill="1"/>
    <xf numFmtId="0" fontId="3" fillId="4" borderId="0" xfId="0" applyFont="1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2" borderId="0" xfId="0" applyFill="1" applyAlignment="1"/>
    <xf numFmtId="0" fontId="3" fillId="8" borderId="0" xfId="0" applyFont="1" applyFill="1"/>
    <xf numFmtId="0" fontId="3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5" fillId="0" borderId="0" xfId="0" applyFont="1"/>
    <xf numFmtId="0" fontId="3" fillId="9" borderId="0" xfId="0" applyFont="1" applyFill="1"/>
    <xf numFmtId="0" fontId="0" fillId="9" borderId="0" xfId="0" applyFill="1"/>
    <xf numFmtId="1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699728</xdr:colOff>
      <xdr:row>75</xdr:row>
      <xdr:rowOff>154233</xdr:rowOff>
    </xdr:from>
    <xdr:to>
      <xdr:col>8</xdr:col>
      <xdr:colOff>447177</xdr:colOff>
      <xdr:row>84</xdr:row>
      <xdr:rowOff>40821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13340FA-7F74-8DBE-D562-C7933007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728" y="15856876"/>
          <a:ext cx="5707378" cy="1601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24AD-6B6D-41A1-B942-A4BF1D472236}">
  <sheetPr codeName="Planilha1"/>
  <dimension ref="A1:AB74"/>
  <sheetViews>
    <sheetView topLeftCell="A61" zoomScale="70" zoomScaleNormal="70" workbookViewId="0">
      <selection activeCell="A73" sqref="A73:XFD74"/>
    </sheetView>
  </sheetViews>
  <sheetFormatPr defaultRowHeight="15" x14ac:dyDescent="0.25"/>
  <cols>
    <col min="1" max="1" width="25" bestFit="1" customWidth="1"/>
    <col min="3" max="3" width="9.140625" customWidth="1"/>
    <col min="20" max="20" width="9.85546875" bestFit="1" customWidth="1"/>
    <col min="22" max="22" width="9.85546875" bestFit="1" customWidth="1"/>
    <col min="23" max="23" width="10.7109375" bestFit="1" customWidth="1"/>
    <col min="28" max="28" width="92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18</v>
      </c>
      <c r="Q1" t="s">
        <v>20</v>
      </c>
      <c r="R1" t="s">
        <v>22</v>
      </c>
      <c r="S1" t="s">
        <v>24</v>
      </c>
      <c r="T1" t="s">
        <v>26</v>
      </c>
      <c r="U1" t="s">
        <v>28</v>
      </c>
      <c r="V1" t="s">
        <v>30</v>
      </c>
      <c r="W1" t="s">
        <v>32</v>
      </c>
      <c r="X1" t="s">
        <v>34</v>
      </c>
      <c r="Y1" t="s">
        <v>36</v>
      </c>
      <c r="Z1" t="s">
        <v>38</v>
      </c>
      <c r="AA1" t="s">
        <v>40</v>
      </c>
    </row>
    <row r="2" spans="1:27" x14ac:dyDescent="0.25">
      <c r="O2" t="s">
        <v>41</v>
      </c>
    </row>
    <row r="3" spans="1:27" x14ac:dyDescent="0.25">
      <c r="A3" t="s">
        <v>42</v>
      </c>
      <c r="B3" t="s">
        <v>43</v>
      </c>
    </row>
    <row r="4" spans="1:27" s="2" customFormat="1" x14ac:dyDescent="0.25">
      <c r="A4" s="2" t="s">
        <v>44</v>
      </c>
      <c r="B4" s="2" t="s">
        <v>45</v>
      </c>
      <c r="C4" s="8" t="s">
        <v>158</v>
      </c>
      <c r="D4" s="8" t="s">
        <v>159</v>
      </c>
      <c r="E4" s="8" t="s">
        <v>160</v>
      </c>
      <c r="F4" s="8" t="s">
        <v>161</v>
      </c>
      <c r="G4" s="8" t="s">
        <v>162</v>
      </c>
      <c r="H4" s="8" t="s">
        <v>163</v>
      </c>
      <c r="I4" s="8" t="s">
        <v>164</v>
      </c>
      <c r="J4" s="8" t="s">
        <v>165</v>
      </c>
      <c r="K4" s="8" t="s">
        <v>166</v>
      </c>
      <c r="L4" s="8" t="s">
        <v>167</v>
      </c>
      <c r="M4" s="8" t="s">
        <v>168</v>
      </c>
      <c r="N4" s="8" t="s">
        <v>169</v>
      </c>
      <c r="O4" s="8" t="s">
        <v>170</v>
      </c>
      <c r="P4" s="8" t="s">
        <v>171</v>
      </c>
      <c r="Q4" s="8" t="s">
        <v>172</v>
      </c>
      <c r="R4" s="8" t="s">
        <v>173</v>
      </c>
      <c r="S4" s="8" t="s">
        <v>174</v>
      </c>
      <c r="T4" s="8" t="s">
        <v>175</v>
      </c>
      <c r="U4" s="8" t="s">
        <v>176</v>
      </c>
      <c r="V4" s="8" t="s">
        <v>177</v>
      </c>
      <c r="W4" s="8" t="s">
        <v>178</v>
      </c>
      <c r="X4" s="8" t="s">
        <v>179</v>
      </c>
      <c r="Y4" s="8" t="s">
        <v>180</v>
      </c>
      <c r="Z4" s="8" t="s">
        <v>181</v>
      </c>
      <c r="AA4" s="8" t="s">
        <v>182</v>
      </c>
    </row>
    <row r="5" spans="1:27" ht="30" x14ac:dyDescent="0.25">
      <c r="A5" t="s">
        <v>47</v>
      </c>
      <c r="B5" s="1" t="s">
        <v>48</v>
      </c>
      <c r="C5">
        <v>11.5</v>
      </c>
      <c r="D5">
        <v>13.3</v>
      </c>
      <c r="E5">
        <v>17.7</v>
      </c>
      <c r="F5">
        <v>23.3</v>
      </c>
      <c r="G5">
        <v>27.9</v>
      </c>
      <c r="H5">
        <v>25.9</v>
      </c>
      <c r="I5">
        <v>17.3</v>
      </c>
      <c r="J5">
        <v>19.7</v>
      </c>
      <c r="K5">
        <v>14</v>
      </c>
      <c r="L5">
        <v>19.2</v>
      </c>
      <c r="M5">
        <v>18.600000000000001</v>
      </c>
      <c r="N5">
        <v>17.7</v>
      </c>
      <c r="O5">
        <v>19.100000000000001</v>
      </c>
      <c r="P5">
        <v>17.5</v>
      </c>
      <c r="Q5">
        <v>17</v>
      </c>
      <c r="R5">
        <v>19.3</v>
      </c>
      <c r="S5">
        <v>16.5</v>
      </c>
      <c r="T5">
        <v>19.3</v>
      </c>
      <c r="U5">
        <v>16.100000000000001</v>
      </c>
      <c r="V5">
        <v>17.2</v>
      </c>
      <c r="W5">
        <v>11.9</v>
      </c>
      <c r="X5">
        <v>19.5</v>
      </c>
      <c r="Y5">
        <v>18.399999999999999</v>
      </c>
      <c r="Z5">
        <v>13.2</v>
      </c>
      <c r="AA5">
        <v>17.5</v>
      </c>
    </row>
    <row r="6" spans="1:27" x14ac:dyDescent="0.25">
      <c r="A6" t="s">
        <v>49</v>
      </c>
      <c r="B6" t="s">
        <v>50</v>
      </c>
      <c r="C6">
        <v>0.05</v>
      </c>
      <c r="D6">
        <v>0.05</v>
      </c>
      <c r="E6">
        <v>0.05</v>
      </c>
      <c r="F6">
        <v>0.05</v>
      </c>
      <c r="G6">
        <v>0.09</v>
      </c>
      <c r="H6">
        <v>0.05</v>
      </c>
      <c r="I6">
        <v>0.06</v>
      </c>
      <c r="J6">
        <v>7.0000000000000007E-2</v>
      </c>
      <c r="K6">
        <v>0.05</v>
      </c>
      <c r="L6">
        <v>0.05</v>
      </c>
      <c r="M6">
        <v>0.1</v>
      </c>
      <c r="N6">
        <v>0.05</v>
      </c>
      <c r="O6">
        <v>0.05</v>
      </c>
      <c r="P6">
        <v>0.1</v>
      </c>
      <c r="Q6">
        <v>0.05</v>
      </c>
      <c r="R6">
        <v>7.0000000000000007E-2</v>
      </c>
      <c r="S6">
        <v>0.08</v>
      </c>
      <c r="T6">
        <v>0.05</v>
      </c>
      <c r="U6">
        <v>0.12</v>
      </c>
      <c r="V6">
        <v>0.05</v>
      </c>
      <c r="W6">
        <v>0.08</v>
      </c>
      <c r="X6">
        <v>0.13</v>
      </c>
      <c r="Y6">
        <v>0.05</v>
      </c>
      <c r="Z6">
        <v>0.05</v>
      </c>
      <c r="AA6">
        <v>0.05</v>
      </c>
    </row>
    <row r="7" spans="1:27" x14ac:dyDescent="0.25">
      <c r="A7" t="s">
        <v>51</v>
      </c>
      <c r="B7" t="s">
        <v>52</v>
      </c>
      <c r="C7">
        <v>5.0000000000000001E-3</v>
      </c>
      <c r="D7">
        <v>5.0000000000000001E-3</v>
      </c>
      <c r="E7">
        <v>3.4000000000000002E-2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  <c r="T7">
        <v>5.0000000000000001E-3</v>
      </c>
      <c r="U7">
        <v>5.0000000000000001E-3</v>
      </c>
      <c r="V7">
        <v>5.0000000000000001E-3</v>
      </c>
      <c r="W7">
        <v>5.0000000000000001E-3</v>
      </c>
      <c r="X7">
        <v>5.0000000000000001E-3</v>
      </c>
      <c r="Y7">
        <v>5.0000000000000001E-3</v>
      </c>
      <c r="Z7">
        <v>5.0000000000000001E-3</v>
      </c>
      <c r="AA7">
        <v>5.0000000000000001E-3</v>
      </c>
    </row>
    <row r="8" spans="1:27" x14ac:dyDescent="0.25">
      <c r="A8" t="s">
        <v>53</v>
      </c>
      <c r="B8" t="s">
        <v>54</v>
      </c>
      <c r="C8">
        <v>4.0000000000000001E-3</v>
      </c>
      <c r="D8">
        <v>4.0000000000000001E-3</v>
      </c>
      <c r="E8">
        <v>4.0000000000000001E-3</v>
      </c>
      <c r="F8">
        <v>4.0000000000000001E-3</v>
      </c>
      <c r="G8">
        <v>4.0000000000000001E-3</v>
      </c>
      <c r="H8">
        <v>4.0000000000000001E-3</v>
      </c>
      <c r="I8">
        <v>4.0000000000000001E-3</v>
      </c>
      <c r="J8">
        <v>4.0000000000000001E-3</v>
      </c>
      <c r="K8">
        <v>4.0000000000000001E-3</v>
      </c>
      <c r="L8">
        <v>4.0000000000000001E-3</v>
      </c>
      <c r="M8">
        <v>4.0000000000000001E-3</v>
      </c>
      <c r="N8">
        <v>4.0000000000000001E-3</v>
      </c>
      <c r="O8">
        <v>4.0000000000000001E-3</v>
      </c>
      <c r="P8">
        <v>4.0000000000000001E-3</v>
      </c>
      <c r="Q8">
        <v>4.0000000000000001E-3</v>
      </c>
      <c r="R8">
        <v>4.0000000000000001E-3</v>
      </c>
      <c r="S8">
        <v>4.0000000000000001E-3</v>
      </c>
      <c r="T8">
        <v>4.0000000000000001E-3</v>
      </c>
      <c r="U8">
        <v>4.0000000000000001E-3</v>
      </c>
      <c r="V8">
        <v>4.0000000000000001E-3</v>
      </c>
      <c r="W8">
        <v>4.0000000000000001E-3</v>
      </c>
      <c r="X8">
        <v>4.0000000000000001E-3</v>
      </c>
      <c r="Y8">
        <v>4.0000000000000001E-3</v>
      </c>
      <c r="Z8">
        <v>4.0000000000000001E-3</v>
      </c>
      <c r="AA8">
        <v>4.0000000000000001E-3</v>
      </c>
    </row>
    <row r="9" spans="1:27" x14ac:dyDescent="0.25">
      <c r="A9" t="s">
        <v>55</v>
      </c>
      <c r="B9" t="s">
        <v>56</v>
      </c>
      <c r="C9">
        <v>0.03</v>
      </c>
      <c r="D9">
        <v>0.01</v>
      </c>
      <c r="E9">
        <v>0.01</v>
      </c>
      <c r="F9">
        <v>0.01</v>
      </c>
      <c r="G9">
        <v>0.01</v>
      </c>
      <c r="H9">
        <v>0.02</v>
      </c>
      <c r="I9">
        <v>0.02</v>
      </c>
      <c r="J9">
        <v>0.02</v>
      </c>
      <c r="K9">
        <v>0.02</v>
      </c>
      <c r="L9">
        <v>0.01</v>
      </c>
      <c r="M9">
        <v>0.02</v>
      </c>
      <c r="N9">
        <v>0.02</v>
      </c>
      <c r="O9">
        <v>0.02</v>
      </c>
      <c r="P9">
        <v>0.01</v>
      </c>
      <c r="Q9">
        <v>0.01</v>
      </c>
      <c r="R9">
        <v>0.02</v>
      </c>
      <c r="S9">
        <v>0.01</v>
      </c>
      <c r="T9">
        <v>0.02</v>
      </c>
      <c r="U9">
        <v>0.01</v>
      </c>
      <c r="V9">
        <v>0.02</v>
      </c>
      <c r="W9">
        <v>0.02</v>
      </c>
      <c r="X9">
        <v>0.02</v>
      </c>
      <c r="Y9">
        <v>0.01</v>
      </c>
      <c r="Z9">
        <v>0.03</v>
      </c>
      <c r="AA9">
        <v>0.02</v>
      </c>
    </row>
    <row r="10" spans="1:27" x14ac:dyDescent="0.25">
      <c r="A10" t="s">
        <v>57</v>
      </c>
      <c r="B10" t="s">
        <v>58</v>
      </c>
      <c r="C10">
        <v>4.0000000000000001E-3</v>
      </c>
      <c r="D10">
        <v>4.0000000000000001E-3</v>
      </c>
      <c r="E10">
        <v>4.0000000000000001E-3</v>
      </c>
      <c r="F10">
        <v>4.0000000000000001E-3</v>
      </c>
      <c r="G10">
        <v>4.0000000000000001E-3</v>
      </c>
      <c r="H10">
        <v>4.0000000000000001E-3</v>
      </c>
      <c r="I10">
        <v>4.0000000000000001E-3</v>
      </c>
      <c r="J10">
        <v>4.0000000000000001E-3</v>
      </c>
      <c r="K10">
        <v>4.0000000000000001E-3</v>
      </c>
      <c r="L10">
        <v>4.0000000000000001E-3</v>
      </c>
      <c r="M10">
        <v>4.0000000000000001E-3</v>
      </c>
      <c r="N10">
        <v>4.0000000000000001E-3</v>
      </c>
      <c r="O10">
        <v>4.0000000000000001E-3</v>
      </c>
      <c r="P10">
        <v>1.2E-2</v>
      </c>
      <c r="Q10">
        <v>4.0000000000000001E-3</v>
      </c>
      <c r="R10">
        <v>4.0000000000000001E-3</v>
      </c>
      <c r="S10">
        <v>4.0000000000000001E-3</v>
      </c>
      <c r="T10">
        <v>4.0000000000000001E-3</v>
      </c>
      <c r="U10">
        <v>4.0000000000000001E-3</v>
      </c>
      <c r="V10">
        <v>4.0000000000000001E-3</v>
      </c>
      <c r="W10">
        <v>4.0000000000000001E-3</v>
      </c>
      <c r="X10">
        <v>4.0000000000000001E-3</v>
      </c>
      <c r="Y10">
        <v>4.0000000000000001E-3</v>
      </c>
      <c r="Z10">
        <v>4.0000000000000001E-3</v>
      </c>
      <c r="AA10">
        <v>4.0000000000000001E-3</v>
      </c>
    </row>
    <row r="11" spans="1:27" x14ac:dyDescent="0.25">
      <c r="A11" t="s">
        <v>59</v>
      </c>
      <c r="B11" t="s">
        <v>60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  <c r="AA11">
        <v>0.2</v>
      </c>
    </row>
    <row r="12" spans="1:27" x14ac:dyDescent="0.25">
      <c r="A12" t="s">
        <v>61</v>
      </c>
      <c r="B12" t="s">
        <v>62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3.0000000000000001E-3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  <c r="AA12">
        <v>1E-3</v>
      </c>
    </row>
    <row r="13" spans="1:27" x14ac:dyDescent="0.25">
      <c r="A13" t="s">
        <v>63</v>
      </c>
      <c r="B13" t="s">
        <v>64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0.02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</row>
    <row r="14" spans="1:27" x14ac:dyDescent="0.25">
      <c r="A14" t="s">
        <v>65</v>
      </c>
      <c r="B14" t="s">
        <v>66</v>
      </c>
      <c r="C14">
        <v>5.0000000000000001E-3</v>
      </c>
      <c r="D14">
        <v>5.0000000000000001E-3</v>
      </c>
      <c r="E14">
        <v>5.0000000000000001E-3</v>
      </c>
      <c r="F14">
        <v>5.0000000000000001E-3</v>
      </c>
      <c r="G14">
        <v>5.0000000000000001E-3</v>
      </c>
      <c r="H14">
        <v>5.0000000000000001E-3</v>
      </c>
      <c r="I14">
        <v>5.0000000000000001E-3</v>
      </c>
      <c r="J14">
        <v>5.0000000000000001E-3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P14">
        <v>5.0000000000000001E-3</v>
      </c>
      <c r="Q14">
        <v>5.0000000000000001E-3</v>
      </c>
      <c r="R14">
        <v>5.0000000000000001E-3</v>
      </c>
      <c r="S14">
        <v>5.0000000000000001E-3</v>
      </c>
      <c r="T14">
        <v>5.0000000000000001E-3</v>
      </c>
      <c r="U14">
        <v>5.0000000000000001E-3</v>
      </c>
      <c r="V14">
        <v>5.0000000000000001E-3</v>
      </c>
      <c r="W14">
        <v>5.0000000000000001E-3</v>
      </c>
      <c r="X14">
        <v>5.0000000000000001E-3</v>
      </c>
      <c r="Y14">
        <v>5.0000000000000001E-3</v>
      </c>
      <c r="Z14">
        <v>5.0000000000000001E-3</v>
      </c>
      <c r="AA14">
        <v>5.0000000000000001E-3</v>
      </c>
    </row>
    <row r="15" spans="1:27" x14ac:dyDescent="0.25">
      <c r="A15" t="s">
        <v>67</v>
      </c>
      <c r="B15" t="s">
        <v>68</v>
      </c>
      <c r="C15">
        <v>1.39</v>
      </c>
      <c r="D15">
        <v>1.99</v>
      </c>
      <c r="E15">
        <v>1.75</v>
      </c>
      <c r="F15">
        <v>1.71</v>
      </c>
      <c r="G15">
        <v>1.62</v>
      </c>
      <c r="H15">
        <v>2.4300000000000002</v>
      </c>
      <c r="I15">
        <v>2.57</v>
      </c>
      <c r="J15">
        <v>1.7</v>
      </c>
      <c r="K15">
        <v>3.03</v>
      </c>
      <c r="L15">
        <v>1.58</v>
      </c>
      <c r="M15">
        <v>1.47</v>
      </c>
      <c r="N15">
        <v>1.55</v>
      </c>
      <c r="O15">
        <v>1.93</v>
      </c>
      <c r="P15">
        <v>1.48</v>
      </c>
      <c r="Q15">
        <v>1.74</v>
      </c>
      <c r="R15">
        <v>1.33</v>
      </c>
      <c r="S15">
        <v>1.54</v>
      </c>
      <c r="T15">
        <v>1.53</v>
      </c>
      <c r="U15">
        <v>1.55</v>
      </c>
      <c r="V15">
        <v>1.69</v>
      </c>
      <c r="W15">
        <v>1.72</v>
      </c>
      <c r="X15">
        <v>1.03</v>
      </c>
      <c r="Y15">
        <v>1.17</v>
      </c>
      <c r="Z15">
        <v>1.54</v>
      </c>
      <c r="AA15">
        <v>1.62</v>
      </c>
    </row>
    <row r="16" spans="1:27" x14ac:dyDescent="0.25">
      <c r="A16" t="s">
        <v>69</v>
      </c>
      <c r="B16" t="s">
        <v>70</v>
      </c>
      <c r="C16">
        <v>0.01</v>
      </c>
      <c r="D16">
        <v>0.01</v>
      </c>
      <c r="E16">
        <v>0.01</v>
      </c>
      <c r="F16">
        <v>0.01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</row>
    <row r="17" spans="1:27" s="2" customFormat="1" x14ac:dyDescent="0.25">
      <c r="A17" s="2" t="s">
        <v>71</v>
      </c>
      <c r="B17" s="2" t="s">
        <v>72</v>
      </c>
      <c r="C17" s="2">
        <v>8.9999999999999993E-3</v>
      </c>
      <c r="D17" s="2">
        <v>8.9999999999999993E-3</v>
      </c>
      <c r="E17" s="2">
        <v>8.9999999999999993E-3</v>
      </c>
      <c r="F17" s="2">
        <v>8.9999999999999993E-3</v>
      </c>
      <c r="G17" s="2">
        <v>8.9999999999999993E-3</v>
      </c>
      <c r="H17" s="2">
        <v>8.9999999999999993E-3</v>
      </c>
      <c r="I17" s="2">
        <v>8.9999999999999993E-3</v>
      </c>
      <c r="J17" s="2">
        <v>8.9999999999999993E-3</v>
      </c>
      <c r="K17" s="2">
        <v>8.9999999999999993E-3</v>
      </c>
      <c r="L17" s="2">
        <v>8.9999999999999993E-3</v>
      </c>
      <c r="M17" s="2">
        <v>8.9999999999999993E-3</v>
      </c>
      <c r="N17" s="2">
        <v>8.9999999999999993E-3</v>
      </c>
      <c r="O17" s="2">
        <v>8.9999999999999993E-3</v>
      </c>
      <c r="P17" s="2">
        <v>8.9999999999999993E-3</v>
      </c>
      <c r="Q17" s="2">
        <v>8.9999999999999993E-3</v>
      </c>
      <c r="R17" s="2">
        <v>8.9999999999999993E-3</v>
      </c>
      <c r="S17" s="2">
        <v>8.9999999999999993E-3</v>
      </c>
      <c r="T17" s="2">
        <v>8.9999999999999993E-3</v>
      </c>
      <c r="U17" s="2">
        <v>8.9999999999999993E-3</v>
      </c>
      <c r="V17" s="2">
        <v>8.9999999999999993E-3</v>
      </c>
      <c r="W17" s="2">
        <v>8.9999999999999993E-3</v>
      </c>
      <c r="X17" s="2">
        <v>8.9999999999999993E-3</v>
      </c>
      <c r="Y17" s="2">
        <v>8.9999999999999993E-3</v>
      </c>
      <c r="Z17" s="2">
        <v>8.9999999999999993E-3</v>
      </c>
      <c r="AA17" s="2">
        <v>8.9999999999999993E-3</v>
      </c>
    </row>
    <row r="18" spans="1:27" s="2" customFormat="1" x14ac:dyDescent="0.25">
      <c r="A18" s="2" t="s">
        <v>73</v>
      </c>
      <c r="B18" s="2" t="s">
        <v>72</v>
      </c>
      <c r="C18" s="2">
        <v>8.9999999999999993E-3</v>
      </c>
      <c r="D18" s="2">
        <v>8.9999999999999993E-3</v>
      </c>
      <c r="E18" s="2">
        <v>8.9999999999999993E-3</v>
      </c>
      <c r="F18" s="2">
        <v>8.9999999999999993E-3</v>
      </c>
      <c r="G18" s="2">
        <v>8.9999999999999993E-3</v>
      </c>
      <c r="H18" s="2">
        <v>8.9999999999999993E-3</v>
      </c>
      <c r="I18" s="2">
        <v>8.9999999999999993E-3</v>
      </c>
      <c r="J18" s="2">
        <v>8.9999999999999993E-3</v>
      </c>
      <c r="K18" s="2">
        <v>8.9999999999999993E-3</v>
      </c>
      <c r="L18" s="2">
        <v>8.9999999999999993E-3</v>
      </c>
      <c r="M18" s="2">
        <v>8.9999999999999993E-3</v>
      </c>
      <c r="N18" s="2">
        <v>8.9999999999999993E-3</v>
      </c>
      <c r="O18" s="2">
        <v>8.9999999999999993E-3</v>
      </c>
      <c r="P18" s="2">
        <v>8.9999999999999993E-3</v>
      </c>
      <c r="Q18" s="2">
        <v>8.9999999999999993E-3</v>
      </c>
      <c r="R18" s="2">
        <v>8.9999999999999993E-3</v>
      </c>
      <c r="S18" s="2">
        <v>8.9999999999999993E-3</v>
      </c>
      <c r="T18" s="2">
        <v>8.9999999999999993E-3</v>
      </c>
      <c r="U18" s="2">
        <v>8.9999999999999993E-3</v>
      </c>
      <c r="V18" s="2">
        <v>8.9999999999999993E-3</v>
      </c>
      <c r="W18" s="2">
        <v>8.9999999999999993E-3</v>
      </c>
      <c r="X18" s="2">
        <v>8.9999999999999993E-3</v>
      </c>
      <c r="Y18" s="2">
        <v>8.9999999999999993E-3</v>
      </c>
      <c r="Z18" s="2">
        <v>8.9999999999999993E-3</v>
      </c>
      <c r="AA18" s="2">
        <v>8.9999999999999993E-3</v>
      </c>
    </row>
    <row r="19" spans="1:27" s="17" customFormat="1" x14ac:dyDescent="0.25">
      <c r="A19" s="17" t="s">
        <v>74</v>
      </c>
      <c r="B19" s="17" t="s">
        <v>75</v>
      </c>
      <c r="C19" s="17">
        <v>43.8</v>
      </c>
      <c r="D19" s="17">
        <v>60</v>
      </c>
      <c r="E19" s="17">
        <v>60.6</v>
      </c>
      <c r="F19" s="17">
        <v>56.2</v>
      </c>
      <c r="G19" s="17">
        <v>53.3</v>
      </c>
      <c r="H19" s="17">
        <v>88</v>
      </c>
      <c r="I19" s="17">
        <v>140</v>
      </c>
      <c r="J19" s="17">
        <v>78</v>
      </c>
      <c r="K19" s="17">
        <v>71</v>
      </c>
      <c r="L19" s="17">
        <v>60</v>
      </c>
      <c r="M19" s="17">
        <v>82</v>
      </c>
      <c r="N19" s="17">
        <v>59.9</v>
      </c>
      <c r="O19" s="17">
        <v>81</v>
      </c>
      <c r="P19" s="17">
        <v>72</v>
      </c>
      <c r="Q19" s="17">
        <v>186</v>
      </c>
      <c r="R19" s="17">
        <v>56</v>
      </c>
      <c r="S19" s="17">
        <v>59.3</v>
      </c>
      <c r="T19" s="17">
        <v>79.099999999999994</v>
      </c>
      <c r="U19" s="17">
        <v>52.3</v>
      </c>
      <c r="V19" s="17">
        <v>57.7</v>
      </c>
      <c r="W19" s="17">
        <v>93</v>
      </c>
      <c r="X19" s="17">
        <v>58.8</v>
      </c>
      <c r="Y19" s="17">
        <v>109</v>
      </c>
      <c r="Z19" s="17">
        <v>78.599999999999994</v>
      </c>
      <c r="AA19" s="17">
        <v>102</v>
      </c>
    </row>
    <row r="20" spans="1:27" x14ac:dyDescent="0.25">
      <c r="A20" t="s">
        <v>76</v>
      </c>
      <c r="B20" t="s">
        <v>77</v>
      </c>
      <c r="C20">
        <v>35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33</v>
      </c>
      <c r="Z20">
        <v>35</v>
      </c>
      <c r="AA20">
        <v>80</v>
      </c>
    </row>
    <row r="21" spans="1:27" x14ac:dyDescent="0.25">
      <c r="A21" t="s">
        <v>78</v>
      </c>
      <c r="B21" t="s">
        <v>79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</row>
    <row r="22" spans="1:27" x14ac:dyDescent="0.25">
      <c r="A22" t="s">
        <v>80</v>
      </c>
      <c r="B22" t="s">
        <v>81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25">
      <c r="A23" t="s">
        <v>82</v>
      </c>
      <c r="B23" t="s">
        <v>81</v>
      </c>
      <c r="C23">
        <v>26</v>
      </c>
      <c r="D23">
        <v>26</v>
      </c>
      <c r="E23">
        <v>26</v>
      </c>
      <c r="F23">
        <v>26</v>
      </c>
      <c r="G23">
        <v>0</v>
      </c>
      <c r="H23">
        <v>26</v>
      </c>
      <c r="I23">
        <v>26</v>
      </c>
      <c r="J23">
        <v>26</v>
      </c>
      <c r="K23">
        <v>26</v>
      </c>
      <c r="L23">
        <v>26</v>
      </c>
      <c r="M23">
        <v>51</v>
      </c>
      <c r="N23">
        <v>26</v>
      </c>
      <c r="O23">
        <v>27</v>
      </c>
      <c r="P23">
        <v>26</v>
      </c>
      <c r="Q23">
        <v>26</v>
      </c>
      <c r="R23">
        <v>26</v>
      </c>
      <c r="S23">
        <v>26</v>
      </c>
      <c r="T23">
        <v>26</v>
      </c>
      <c r="U23">
        <v>26</v>
      </c>
      <c r="V23">
        <v>26</v>
      </c>
      <c r="W23">
        <v>26</v>
      </c>
      <c r="X23">
        <v>26</v>
      </c>
      <c r="Y23">
        <v>26</v>
      </c>
      <c r="Z23">
        <v>26</v>
      </c>
      <c r="AA23">
        <v>54</v>
      </c>
    </row>
    <row r="24" spans="1:27" ht="45" x14ac:dyDescent="0.25">
      <c r="A24" t="s">
        <v>83</v>
      </c>
      <c r="B24" s="1" t="s">
        <v>84</v>
      </c>
      <c r="D24">
        <v>13.3</v>
      </c>
      <c r="E24">
        <v>15.9</v>
      </c>
      <c r="F24">
        <v>17.5</v>
      </c>
      <c r="G24">
        <v>12.5</v>
      </c>
      <c r="H24">
        <v>22.2</v>
      </c>
      <c r="I24">
        <v>28.4</v>
      </c>
      <c r="J24">
        <v>29</v>
      </c>
      <c r="K24">
        <v>23.6</v>
      </c>
      <c r="L24">
        <v>19.3</v>
      </c>
      <c r="M24">
        <v>21.9</v>
      </c>
      <c r="N24">
        <v>19.5</v>
      </c>
      <c r="O24">
        <v>18.3</v>
      </c>
      <c r="P24">
        <v>20.399999999999999</v>
      </c>
      <c r="Q24">
        <v>22.4</v>
      </c>
      <c r="R24">
        <v>15.8</v>
      </c>
      <c r="S24">
        <v>19.399999999999999</v>
      </c>
      <c r="T24">
        <v>18.600000000000001</v>
      </c>
      <c r="U24">
        <v>15.2</v>
      </c>
      <c r="V24">
        <v>14.6</v>
      </c>
      <c r="W24">
        <v>19</v>
      </c>
      <c r="X24">
        <v>20</v>
      </c>
      <c r="Y24">
        <v>16.399999999999999</v>
      </c>
      <c r="Z24">
        <v>18.399999999999999</v>
      </c>
      <c r="AA24">
        <v>19.5</v>
      </c>
    </row>
    <row r="25" spans="1:27" x14ac:dyDescent="0.25">
      <c r="A25" t="s">
        <v>85</v>
      </c>
      <c r="B25" t="s">
        <v>86</v>
      </c>
      <c r="C25">
        <v>2E-3</v>
      </c>
      <c r="E25">
        <v>2E-3</v>
      </c>
      <c r="G25">
        <v>2E-3</v>
      </c>
      <c r="H25">
        <v>2E-3</v>
      </c>
      <c r="I25">
        <v>2E-3</v>
      </c>
      <c r="J25">
        <v>0.1</v>
      </c>
      <c r="K25">
        <v>2E-3</v>
      </c>
      <c r="L25">
        <v>0.1</v>
      </c>
      <c r="M25">
        <v>2E-3</v>
      </c>
      <c r="N25">
        <v>2E-3</v>
      </c>
      <c r="O25">
        <v>2E-3</v>
      </c>
      <c r="P25">
        <v>2E-3</v>
      </c>
      <c r="Q25">
        <v>2E-3</v>
      </c>
      <c r="R25">
        <v>2E-3</v>
      </c>
      <c r="S25">
        <v>2E-3</v>
      </c>
      <c r="T25">
        <v>2E-3</v>
      </c>
      <c r="U25">
        <v>2E-3</v>
      </c>
      <c r="V25">
        <v>2E-3</v>
      </c>
      <c r="W25">
        <v>2E-3</v>
      </c>
      <c r="X25">
        <v>2E-3</v>
      </c>
      <c r="Y25">
        <v>2E-3</v>
      </c>
      <c r="Z25">
        <v>2E-3</v>
      </c>
      <c r="AA25">
        <v>2E-3</v>
      </c>
    </row>
    <row r="26" spans="1:27" s="5" customFormat="1" x14ac:dyDescent="0.25">
      <c r="A26" s="5" t="s">
        <v>87</v>
      </c>
      <c r="B26" s="5" t="s">
        <v>88</v>
      </c>
      <c r="C26" s="5">
        <v>0.35</v>
      </c>
      <c r="D26" s="5">
        <v>0.1</v>
      </c>
      <c r="E26" s="5">
        <v>0.1</v>
      </c>
      <c r="F26" s="5">
        <v>0.1</v>
      </c>
      <c r="G26" s="5">
        <v>0.11</v>
      </c>
      <c r="H26" s="5">
        <v>0.1</v>
      </c>
      <c r="I26" s="5">
        <v>0.1</v>
      </c>
      <c r="J26" s="5">
        <v>0.1</v>
      </c>
      <c r="K26" s="5">
        <v>0.1</v>
      </c>
      <c r="L26" s="5">
        <v>0.1</v>
      </c>
      <c r="M26" s="5">
        <v>0.1</v>
      </c>
      <c r="N26" s="5">
        <v>0.14000000000000001</v>
      </c>
      <c r="O26" s="5">
        <v>0.1</v>
      </c>
      <c r="P26" s="5">
        <v>0.1</v>
      </c>
      <c r="Q26" s="5">
        <v>0.1</v>
      </c>
      <c r="R26" s="5">
        <v>0.1</v>
      </c>
      <c r="S26" s="5">
        <v>0.1</v>
      </c>
      <c r="T26" s="5">
        <v>0.1</v>
      </c>
      <c r="U26" s="5">
        <v>0.1</v>
      </c>
      <c r="V26" s="5">
        <v>0.1</v>
      </c>
      <c r="W26" s="5">
        <v>0.1</v>
      </c>
      <c r="X26" s="5">
        <v>0.11</v>
      </c>
      <c r="Y26" s="5">
        <v>0.42</v>
      </c>
      <c r="Z26" s="5">
        <v>0.33</v>
      </c>
      <c r="AA26" s="5">
        <v>0.7</v>
      </c>
    </row>
    <row r="27" spans="1:27" s="5" customFormat="1" x14ac:dyDescent="0.25">
      <c r="A27" s="5" t="s">
        <v>89</v>
      </c>
      <c r="B27" s="5" t="s">
        <v>88</v>
      </c>
      <c r="C27" s="5">
        <v>0.69</v>
      </c>
      <c r="D27" s="5">
        <v>0.1</v>
      </c>
      <c r="E27" s="5">
        <v>0.14000000000000001</v>
      </c>
      <c r="F27" s="5">
        <v>0.1</v>
      </c>
      <c r="G27" s="5">
        <v>0.14000000000000001</v>
      </c>
      <c r="H27" s="5">
        <v>0.1</v>
      </c>
      <c r="I27" s="5">
        <v>0.1</v>
      </c>
      <c r="J27" s="5">
        <v>0.12</v>
      </c>
      <c r="K27" s="5">
        <v>0.14000000000000001</v>
      </c>
      <c r="L27" s="5">
        <v>0.1</v>
      </c>
      <c r="M27" s="5">
        <v>0.1</v>
      </c>
      <c r="N27" s="5">
        <v>0.36</v>
      </c>
      <c r="O27" s="5">
        <v>0.52</v>
      </c>
      <c r="P27" s="5">
        <v>0.11</v>
      </c>
      <c r="Q27" s="5">
        <v>0.1</v>
      </c>
      <c r="R27" s="5">
        <v>0.12</v>
      </c>
      <c r="S27" s="5">
        <v>0.11</v>
      </c>
      <c r="T27" s="5">
        <v>0.1</v>
      </c>
      <c r="U27" s="5">
        <v>0.1</v>
      </c>
      <c r="V27" s="5">
        <v>0.1</v>
      </c>
      <c r="W27" s="5">
        <v>0.1</v>
      </c>
      <c r="X27" s="5">
        <v>0.12</v>
      </c>
      <c r="Y27" s="5">
        <v>0.76</v>
      </c>
      <c r="Z27" s="5">
        <v>0.65</v>
      </c>
      <c r="AA27" s="5">
        <v>1.99</v>
      </c>
    </row>
    <row r="28" spans="1:27" x14ac:dyDescent="0.25">
      <c r="A28" t="s">
        <v>90</v>
      </c>
      <c r="B28" t="s">
        <v>91</v>
      </c>
      <c r="C28">
        <v>0.05</v>
      </c>
      <c r="D28">
        <v>0.05</v>
      </c>
      <c r="E28">
        <v>0.05</v>
      </c>
      <c r="F28">
        <v>0.05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0.05</v>
      </c>
      <c r="N28">
        <v>0.05</v>
      </c>
      <c r="O28">
        <v>0.05</v>
      </c>
      <c r="P28">
        <v>0.05</v>
      </c>
      <c r="Q28">
        <v>0.05</v>
      </c>
      <c r="R28">
        <v>0.05</v>
      </c>
      <c r="S28">
        <v>0.05</v>
      </c>
      <c r="T28">
        <v>0.05</v>
      </c>
      <c r="U28">
        <v>0.05</v>
      </c>
      <c r="V28">
        <v>0.05</v>
      </c>
      <c r="W28">
        <v>0.05</v>
      </c>
      <c r="X28">
        <v>0.05</v>
      </c>
      <c r="Y28">
        <v>0.05</v>
      </c>
      <c r="Z28">
        <v>0.05</v>
      </c>
      <c r="AA28">
        <v>0.44</v>
      </c>
    </row>
    <row r="29" spans="1:27" x14ac:dyDescent="0.25">
      <c r="A29" t="s">
        <v>92</v>
      </c>
      <c r="B29" t="s">
        <v>93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0.06</v>
      </c>
      <c r="X29">
        <v>0.02</v>
      </c>
      <c r="Y29">
        <v>0.02</v>
      </c>
      <c r="Z29">
        <v>0.02</v>
      </c>
      <c r="AA29">
        <v>0.02</v>
      </c>
    </row>
    <row r="30" spans="1:27" x14ac:dyDescent="0.25">
      <c r="A30" t="s">
        <v>94</v>
      </c>
      <c r="B30" t="s">
        <v>95</v>
      </c>
      <c r="C30">
        <v>0.1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  <c r="Z30">
        <v>0.1</v>
      </c>
      <c r="AA30">
        <v>0.1</v>
      </c>
    </row>
    <row r="31" spans="1:27" s="2" customFormat="1" x14ac:dyDescent="0.25">
      <c r="A31" s="2" t="s">
        <v>96</v>
      </c>
      <c r="B31" s="2" t="s">
        <v>97</v>
      </c>
      <c r="C31" s="2">
        <v>0.05</v>
      </c>
      <c r="D31" s="2">
        <v>2.5000000000000001E-2</v>
      </c>
      <c r="E31" s="2">
        <v>0.03</v>
      </c>
      <c r="F31" s="2">
        <v>0.03</v>
      </c>
      <c r="G31" s="2">
        <v>2.5000000000000001E-2</v>
      </c>
      <c r="H31" s="2">
        <v>2.5000000000000001E-2</v>
      </c>
      <c r="I31" s="2">
        <v>2.5000000000000001E-2</v>
      </c>
      <c r="J31" s="2">
        <v>2.5000000000000001E-2</v>
      </c>
      <c r="K31" s="2">
        <v>0.03</v>
      </c>
      <c r="L31" s="2">
        <v>2.5000000000000001E-2</v>
      </c>
      <c r="M31" s="2">
        <v>2.5000000000000001E-2</v>
      </c>
      <c r="N31" s="2">
        <v>0.04</v>
      </c>
      <c r="O31" s="2">
        <v>0.03</v>
      </c>
      <c r="P31" s="2">
        <v>0.06</v>
      </c>
      <c r="Q31" s="2">
        <v>2.5000000000000001E-2</v>
      </c>
      <c r="R31" s="2">
        <v>2.5000000000000001E-2</v>
      </c>
      <c r="S31" s="2">
        <v>2.5000000000000001E-2</v>
      </c>
      <c r="T31" s="2">
        <v>0.03</v>
      </c>
      <c r="U31" s="2">
        <v>2.5000000000000001E-2</v>
      </c>
      <c r="V31" s="2">
        <v>2.5000000000000001E-2</v>
      </c>
      <c r="W31" s="2">
        <v>0.04</v>
      </c>
      <c r="X31" s="2">
        <v>2.5000000000000001E-2</v>
      </c>
      <c r="Y31" s="2">
        <v>0.23699999999999999</v>
      </c>
      <c r="Z31" s="2">
        <v>0.28399999999999997</v>
      </c>
      <c r="AA31" s="2">
        <v>0.42099999999999999</v>
      </c>
    </row>
    <row r="32" spans="1:27" s="2" customFormat="1" x14ac:dyDescent="0.25">
      <c r="A32" s="2" t="s">
        <v>98</v>
      </c>
      <c r="B32" s="2" t="s">
        <v>97</v>
      </c>
      <c r="C32" s="2">
        <v>0.06</v>
      </c>
      <c r="D32" s="2">
        <v>2.5000000000000001E-2</v>
      </c>
      <c r="E32" s="2">
        <v>0.03</v>
      </c>
      <c r="F32" s="2">
        <v>0.03</v>
      </c>
      <c r="G32" s="2">
        <v>2.5000000000000001E-2</v>
      </c>
      <c r="H32" s="2">
        <v>0.03</v>
      </c>
      <c r="I32" s="2">
        <v>0.03</v>
      </c>
      <c r="J32" s="2">
        <v>0.03</v>
      </c>
      <c r="K32" s="2">
        <v>0.03</v>
      </c>
      <c r="L32" s="2">
        <v>0.03</v>
      </c>
      <c r="M32" s="2">
        <v>0.04</v>
      </c>
      <c r="N32" s="2">
        <v>0.11</v>
      </c>
      <c r="O32" s="2">
        <v>0.09</v>
      </c>
      <c r="P32" s="2">
        <v>0.06</v>
      </c>
      <c r="Q32" s="2">
        <v>0.05</v>
      </c>
      <c r="R32" s="2">
        <v>0.04</v>
      </c>
      <c r="S32" s="2">
        <v>0.08</v>
      </c>
      <c r="T32" s="2">
        <v>0.04</v>
      </c>
      <c r="U32" s="2">
        <v>0.03</v>
      </c>
      <c r="V32" s="2">
        <v>2.5000000000000001E-2</v>
      </c>
      <c r="W32" s="2">
        <v>0.04</v>
      </c>
      <c r="X32" s="2">
        <v>0.04</v>
      </c>
      <c r="Y32" s="2">
        <v>0.27800000000000002</v>
      </c>
      <c r="Z32" s="2">
        <v>0.33700000000000002</v>
      </c>
      <c r="AA32" s="2">
        <v>0.47299999999999998</v>
      </c>
    </row>
    <row r="33" spans="1:27" x14ac:dyDescent="0.25">
      <c r="A33" t="s">
        <v>99</v>
      </c>
      <c r="B33" t="s">
        <v>100</v>
      </c>
      <c r="C33">
        <v>2.0000000000000001E-4</v>
      </c>
      <c r="D33">
        <v>2.0000000000000001E-4</v>
      </c>
      <c r="E33">
        <v>2.0000000000000001E-4</v>
      </c>
      <c r="F33">
        <v>2.0000000000000001E-4</v>
      </c>
      <c r="G33">
        <v>2.0000000000000001E-4</v>
      </c>
      <c r="H33">
        <v>2.0000000000000001E-4</v>
      </c>
      <c r="I33">
        <v>2.0000000000000001E-4</v>
      </c>
      <c r="J33">
        <v>2.0000000000000001E-4</v>
      </c>
      <c r="K33">
        <v>2.9999999999999997E-4</v>
      </c>
      <c r="L33">
        <v>2.0000000000000001E-4</v>
      </c>
      <c r="M33">
        <v>2.9999999999999997E-4</v>
      </c>
      <c r="N33">
        <v>2.0000000000000001E-4</v>
      </c>
      <c r="O33">
        <v>2.0000000000000001E-4</v>
      </c>
      <c r="P33">
        <v>2.0000000000000001E-4</v>
      </c>
      <c r="Q33">
        <v>2.0000000000000001E-4</v>
      </c>
      <c r="R33">
        <v>2.0000000000000001E-4</v>
      </c>
      <c r="S33">
        <v>2.0000000000000001E-4</v>
      </c>
      <c r="T33">
        <v>2.0000000000000001E-4</v>
      </c>
      <c r="U33">
        <v>2.0000000000000001E-4</v>
      </c>
      <c r="V33">
        <v>2.0000000000000001E-4</v>
      </c>
      <c r="W33">
        <v>2.0000000000000001E-4</v>
      </c>
      <c r="X33">
        <v>2.0000000000000001E-4</v>
      </c>
      <c r="Y33">
        <v>2.0000000000000001E-4</v>
      </c>
      <c r="Z33">
        <v>2.0000000000000001E-4</v>
      </c>
      <c r="AA33">
        <v>2.0000000000000001E-4</v>
      </c>
    </row>
    <row r="34" spans="1:27" x14ac:dyDescent="0.25">
      <c r="A34" t="s">
        <v>101</v>
      </c>
      <c r="B34" t="s">
        <v>102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  <c r="M34">
        <v>0.01</v>
      </c>
      <c r="N34">
        <v>0.01</v>
      </c>
      <c r="O34">
        <v>0.01</v>
      </c>
      <c r="P34">
        <v>0.01</v>
      </c>
      <c r="Q34">
        <v>0.01</v>
      </c>
      <c r="R34">
        <v>0.01</v>
      </c>
      <c r="S34">
        <v>0.01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</row>
    <row r="35" spans="1:27" x14ac:dyDescent="0.25">
      <c r="A35" t="s">
        <v>103</v>
      </c>
      <c r="B35" t="s">
        <v>104</v>
      </c>
      <c r="C35">
        <v>1.73</v>
      </c>
      <c r="D35">
        <v>7.0000000000000007E-2</v>
      </c>
      <c r="E35">
        <v>0.62</v>
      </c>
      <c r="F35">
        <v>0.02</v>
      </c>
      <c r="G35">
        <v>0.15</v>
      </c>
      <c r="H35">
        <v>0.17</v>
      </c>
      <c r="I35">
        <v>0.02</v>
      </c>
      <c r="J35">
        <v>0.02</v>
      </c>
      <c r="K35">
        <v>0.02</v>
      </c>
      <c r="L35">
        <v>0.02</v>
      </c>
      <c r="M35">
        <v>0.02</v>
      </c>
      <c r="N35">
        <v>7.0000000000000007E-2</v>
      </c>
      <c r="O35">
        <v>0.22</v>
      </c>
      <c r="P35">
        <v>7.0000000000000007E-2</v>
      </c>
      <c r="Q35">
        <v>0.02</v>
      </c>
      <c r="R35">
        <v>0.02</v>
      </c>
      <c r="S35">
        <v>0.02</v>
      </c>
      <c r="T35">
        <v>0.02</v>
      </c>
      <c r="U35">
        <v>0.02</v>
      </c>
      <c r="V35">
        <v>0.02</v>
      </c>
      <c r="W35">
        <v>0.02</v>
      </c>
      <c r="X35">
        <v>0.02</v>
      </c>
      <c r="Y35">
        <v>0.02</v>
      </c>
      <c r="Z35">
        <v>0.02</v>
      </c>
      <c r="AA35">
        <v>7.0000000000000007E-2</v>
      </c>
    </row>
    <row r="36" spans="1:27" x14ac:dyDescent="0.25">
      <c r="A36" t="s">
        <v>105</v>
      </c>
      <c r="B36" t="s">
        <v>106</v>
      </c>
      <c r="C36">
        <v>0.05</v>
      </c>
      <c r="D36">
        <v>0.02</v>
      </c>
      <c r="E36">
        <v>0.05</v>
      </c>
      <c r="F36">
        <v>0.02</v>
      </c>
      <c r="G36">
        <v>0.02</v>
      </c>
      <c r="H36">
        <v>0.06</v>
      </c>
      <c r="I36">
        <v>0.02</v>
      </c>
      <c r="J36">
        <v>0.02</v>
      </c>
      <c r="K36">
        <v>0.02</v>
      </c>
      <c r="L36">
        <v>0.02</v>
      </c>
      <c r="M36">
        <v>0.02</v>
      </c>
      <c r="N36">
        <v>0.02</v>
      </c>
      <c r="O36">
        <v>0.02</v>
      </c>
      <c r="P36">
        <v>0.02</v>
      </c>
      <c r="Q36">
        <v>0.02</v>
      </c>
      <c r="R36">
        <v>0.02</v>
      </c>
      <c r="S36">
        <v>0.02</v>
      </c>
      <c r="T36">
        <v>0.02</v>
      </c>
      <c r="U36">
        <v>0.02</v>
      </c>
      <c r="V36">
        <v>0.02</v>
      </c>
      <c r="W36">
        <v>0.02</v>
      </c>
      <c r="X36">
        <v>0.02</v>
      </c>
      <c r="Y36">
        <v>0.02</v>
      </c>
      <c r="Z36">
        <v>0.02</v>
      </c>
      <c r="AA36">
        <v>0.02</v>
      </c>
    </row>
    <row r="37" spans="1:27" ht="45" x14ac:dyDescent="0.25">
      <c r="A37" t="s">
        <v>107</v>
      </c>
      <c r="B37" s="1" t="s">
        <v>108</v>
      </c>
      <c r="C37">
        <v>0.12</v>
      </c>
      <c r="D37">
        <v>0.09</v>
      </c>
      <c r="E37">
        <v>0.09</v>
      </c>
      <c r="F37">
        <v>0.06</v>
      </c>
      <c r="G37">
        <v>0.13</v>
      </c>
      <c r="H37">
        <v>0.22</v>
      </c>
      <c r="I37">
        <v>0.09</v>
      </c>
      <c r="J37">
        <v>0.24</v>
      </c>
      <c r="K37">
        <v>0.2</v>
      </c>
      <c r="L37">
        <v>3</v>
      </c>
      <c r="M37">
        <v>0.06</v>
      </c>
      <c r="N37">
        <v>0.17</v>
      </c>
      <c r="O37">
        <v>0.4</v>
      </c>
      <c r="P37">
        <v>0.06</v>
      </c>
      <c r="Q37">
        <v>0.06</v>
      </c>
      <c r="R37">
        <v>0.06</v>
      </c>
      <c r="S37">
        <v>0.11</v>
      </c>
      <c r="T37">
        <v>0.06</v>
      </c>
      <c r="U37">
        <v>0.06</v>
      </c>
      <c r="V37">
        <v>0.06</v>
      </c>
      <c r="W37">
        <v>0.06</v>
      </c>
      <c r="X37">
        <v>7.0000000000000007E-2</v>
      </c>
      <c r="Y37">
        <v>0.06</v>
      </c>
      <c r="Z37">
        <v>0.06</v>
      </c>
      <c r="AA37">
        <v>0.23</v>
      </c>
    </row>
    <row r="38" spans="1:27" x14ac:dyDescent="0.25">
      <c r="A38" t="s">
        <v>109</v>
      </c>
      <c r="B38" t="s">
        <v>86</v>
      </c>
      <c r="C38">
        <v>2.5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  <c r="P38">
        <v>2.5</v>
      </c>
      <c r="Q38">
        <v>2.5</v>
      </c>
      <c r="R38">
        <v>2.5</v>
      </c>
      <c r="S38">
        <v>2.5</v>
      </c>
      <c r="T38">
        <v>2.5</v>
      </c>
      <c r="U38">
        <v>2.5</v>
      </c>
      <c r="V38">
        <v>2.5</v>
      </c>
      <c r="W38">
        <v>2.5</v>
      </c>
      <c r="X38">
        <v>2.5</v>
      </c>
      <c r="Y38">
        <v>2.5</v>
      </c>
      <c r="Z38">
        <v>2.5</v>
      </c>
      <c r="AA38">
        <v>2.5</v>
      </c>
    </row>
    <row r="39" spans="1:27" s="17" customFormat="1" x14ac:dyDescent="0.25">
      <c r="A39" s="17" t="s">
        <v>110</v>
      </c>
      <c r="B39" s="17" t="s">
        <v>81</v>
      </c>
      <c r="C39" s="17">
        <v>8.86</v>
      </c>
      <c r="D39" s="17">
        <v>8.94</v>
      </c>
      <c r="E39" s="17">
        <v>7.8</v>
      </c>
      <c r="F39" s="17">
        <v>5.28</v>
      </c>
      <c r="G39" s="17">
        <v>5.57</v>
      </c>
      <c r="H39" s="17">
        <v>5.51</v>
      </c>
      <c r="I39" s="17">
        <v>7.96</v>
      </c>
      <c r="J39" s="17">
        <v>8.4</v>
      </c>
      <c r="K39" s="17">
        <v>5.0999999999999996</v>
      </c>
      <c r="L39" s="17">
        <v>6.16</v>
      </c>
      <c r="M39" s="17">
        <v>6.11</v>
      </c>
      <c r="N39" s="17">
        <v>7.37</v>
      </c>
      <c r="O39" s="17">
        <v>6.12</v>
      </c>
      <c r="P39" s="17">
        <v>6.6</v>
      </c>
      <c r="Q39" s="17">
        <v>7.15</v>
      </c>
      <c r="R39" s="17">
        <v>5.5</v>
      </c>
      <c r="S39" s="17">
        <v>6.1</v>
      </c>
      <c r="T39" s="17">
        <v>6.31</v>
      </c>
      <c r="U39" s="17">
        <v>6.36</v>
      </c>
      <c r="V39" s="17">
        <v>7.6</v>
      </c>
      <c r="W39" s="17">
        <v>5.4</v>
      </c>
      <c r="X39" s="17">
        <v>5.9</v>
      </c>
      <c r="Y39" s="17">
        <v>5.24</v>
      </c>
      <c r="Z39" s="17">
        <v>6.9</v>
      </c>
      <c r="AA39" s="17">
        <v>5.9</v>
      </c>
    </row>
    <row r="40" spans="1:27" s="2" customFormat="1" x14ac:dyDescent="0.25">
      <c r="A40" s="2" t="s">
        <v>111</v>
      </c>
      <c r="B40" s="2" t="s">
        <v>46</v>
      </c>
      <c r="C40" s="2">
        <v>7.57</v>
      </c>
      <c r="D40" s="2">
        <v>7.05</v>
      </c>
      <c r="E40" s="2">
        <v>6.97</v>
      </c>
      <c r="F40" s="2">
        <v>7.37</v>
      </c>
      <c r="G40" s="2">
        <v>7.42</v>
      </c>
      <c r="H40" s="2">
        <v>7.67</v>
      </c>
      <c r="I40" s="2">
        <v>7.96</v>
      </c>
      <c r="J40" s="2">
        <v>7.33</v>
      </c>
      <c r="K40" s="2">
        <v>7.79</v>
      </c>
      <c r="L40" s="2">
        <v>7.82</v>
      </c>
      <c r="M40" s="2">
        <v>7.48</v>
      </c>
      <c r="N40" s="2">
        <v>7.69</v>
      </c>
      <c r="O40" s="2">
        <v>6.49</v>
      </c>
      <c r="P40" s="2">
        <v>6.83</v>
      </c>
      <c r="Q40" s="2">
        <v>6.23</v>
      </c>
      <c r="R40" s="2">
        <v>7.31</v>
      </c>
      <c r="S40" s="2">
        <v>6.99</v>
      </c>
      <c r="T40" s="2">
        <v>7.38</v>
      </c>
      <c r="U40" s="2">
        <v>7.67</v>
      </c>
      <c r="V40" s="2">
        <v>6.77</v>
      </c>
      <c r="W40" s="2">
        <v>6.95</v>
      </c>
      <c r="X40" s="2">
        <v>7.5</v>
      </c>
      <c r="Y40" s="2">
        <v>6.97</v>
      </c>
      <c r="Z40" s="2">
        <v>7.43</v>
      </c>
      <c r="AA40" s="2">
        <v>7.32</v>
      </c>
    </row>
    <row r="41" spans="1:27" x14ac:dyDescent="0.25">
      <c r="A41" t="s">
        <v>112</v>
      </c>
      <c r="B41" t="s">
        <v>113</v>
      </c>
      <c r="C41">
        <v>5.0000000000000001E-3</v>
      </c>
      <c r="D41">
        <v>5.0000000000000001E-3</v>
      </c>
      <c r="E41">
        <v>5.0000000000000001E-3</v>
      </c>
      <c r="F41">
        <v>5.0000000000000001E-3</v>
      </c>
      <c r="G41">
        <v>5.0000000000000001E-3</v>
      </c>
      <c r="H41">
        <v>5.0000000000000001E-3</v>
      </c>
      <c r="I41">
        <v>5.0000000000000001E-3</v>
      </c>
      <c r="J41">
        <v>5.0000000000000001E-3</v>
      </c>
      <c r="K41">
        <v>5.0000000000000001E-3</v>
      </c>
      <c r="L41">
        <v>5.0000000000000001E-3</v>
      </c>
      <c r="M41">
        <v>5.0000000000000001E-3</v>
      </c>
      <c r="N41">
        <v>5.0000000000000001E-3</v>
      </c>
      <c r="O41">
        <v>5.0000000000000001E-3</v>
      </c>
      <c r="P41">
        <v>5.0000000000000001E-3</v>
      </c>
      <c r="Q41">
        <v>5.0000000000000001E-3</v>
      </c>
      <c r="R41">
        <v>5.0000000000000001E-3</v>
      </c>
      <c r="S41">
        <v>5.0000000000000001E-3</v>
      </c>
      <c r="T41">
        <v>5.0000000000000001E-3</v>
      </c>
      <c r="U41">
        <v>5.0000000000000001E-3</v>
      </c>
      <c r="V41">
        <v>5.0000000000000001E-3</v>
      </c>
      <c r="W41">
        <v>5.0000000000000001E-3</v>
      </c>
      <c r="X41">
        <v>5.0000000000000001E-3</v>
      </c>
      <c r="Y41">
        <v>5.0000000000000001E-3</v>
      </c>
      <c r="Z41">
        <v>5.0000000000000001E-3</v>
      </c>
      <c r="AA41">
        <v>5.0000000000000001E-3</v>
      </c>
    </row>
    <row r="42" spans="1:27" x14ac:dyDescent="0.25">
      <c r="A42" t="s">
        <v>114</v>
      </c>
      <c r="B42" t="s">
        <v>115</v>
      </c>
      <c r="C42">
        <v>0.01</v>
      </c>
      <c r="D42">
        <v>0.01</v>
      </c>
      <c r="E42">
        <v>0.01</v>
      </c>
      <c r="F42">
        <v>0.01</v>
      </c>
      <c r="G42">
        <v>0.01</v>
      </c>
      <c r="H42">
        <v>0.01</v>
      </c>
      <c r="I42">
        <v>0.01</v>
      </c>
      <c r="J42">
        <v>0.01</v>
      </c>
      <c r="K42">
        <v>0.01</v>
      </c>
      <c r="L42">
        <v>0.01</v>
      </c>
      <c r="M42">
        <v>0.01</v>
      </c>
      <c r="N42">
        <v>0.01</v>
      </c>
      <c r="O42">
        <v>0.01</v>
      </c>
      <c r="P42">
        <v>0.01</v>
      </c>
      <c r="Q42">
        <v>0.01</v>
      </c>
      <c r="R42">
        <v>0.01</v>
      </c>
      <c r="S42">
        <v>0.01</v>
      </c>
      <c r="T42">
        <v>0.01</v>
      </c>
      <c r="U42">
        <v>0.01</v>
      </c>
      <c r="V42">
        <v>0.01</v>
      </c>
      <c r="W42">
        <v>0.01</v>
      </c>
      <c r="X42">
        <v>0.01</v>
      </c>
      <c r="Y42">
        <v>0.01</v>
      </c>
      <c r="Z42">
        <v>0.01</v>
      </c>
      <c r="AA42">
        <v>0.01</v>
      </c>
    </row>
    <row r="43" spans="1:27" x14ac:dyDescent="0.25">
      <c r="A43" t="s">
        <v>116</v>
      </c>
      <c r="B43" t="s">
        <v>117</v>
      </c>
      <c r="C43">
        <v>31</v>
      </c>
      <c r="D43">
        <v>33</v>
      </c>
      <c r="E43">
        <v>37</v>
      </c>
      <c r="F43">
        <v>47.5</v>
      </c>
      <c r="G43">
        <v>45</v>
      </c>
      <c r="H43">
        <v>52.5</v>
      </c>
      <c r="I43">
        <v>56</v>
      </c>
      <c r="J43">
        <v>68</v>
      </c>
      <c r="K43">
        <v>53.5</v>
      </c>
      <c r="L43">
        <v>33.5</v>
      </c>
      <c r="M43">
        <v>33.5</v>
      </c>
      <c r="N43">
        <v>35</v>
      </c>
      <c r="O43">
        <v>56</v>
      </c>
      <c r="P43">
        <v>59</v>
      </c>
      <c r="Q43">
        <v>110</v>
      </c>
      <c r="R43">
        <v>49.5</v>
      </c>
      <c r="S43">
        <v>43.5</v>
      </c>
      <c r="T43">
        <v>66.5</v>
      </c>
      <c r="U43">
        <v>34</v>
      </c>
      <c r="V43">
        <v>50.5</v>
      </c>
      <c r="W43">
        <v>82</v>
      </c>
      <c r="X43">
        <v>49.5</v>
      </c>
      <c r="Y43">
        <v>82</v>
      </c>
      <c r="Z43">
        <v>67.5</v>
      </c>
      <c r="AA43">
        <v>82</v>
      </c>
    </row>
    <row r="44" spans="1:27" s="20" customFormat="1" x14ac:dyDescent="0.25">
      <c r="A44" s="20" t="s">
        <v>118</v>
      </c>
      <c r="B44" s="20" t="s">
        <v>119</v>
      </c>
      <c r="C44" s="20">
        <v>11</v>
      </c>
      <c r="E44" s="20">
        <v>11</v>
      </c>
      <c r="F44" s="20">
        <v>11</v>
      </c>
      <c r="G44" s="20">
        <v>11</v>
      </c>
      <c r="H44" s="20">
        <v>11</v>
      </c>
      <c r="I44" s="20">
        <v>11</v>
      </c>
      <c r="J44" s="20">
        <v>11</v>
      </c>
      <c r="K44" s="20">
        <v>19</v>
      </c>
      <c r="L44" s="20">
        <v>11</v>
      </c>
      <c r="M44" s="20">
        <v>11</v>
      </c>
      <c r="N44" s="20">
        <v>11</v>
      </c>
      <c r="O44" s="20">
        <v>11</v>
      </c>
      <c r="P44" s="20">
        <v>50</v>
      </c>
      <c r="Q44" s="20">
        <v>11</v>
      </c>
      <c r="R44" s="20">
        <v>14.5</v>
      </c>
      <c r="S44" s="20">
        <v>11</v>
      </c>
      <c r="T44" s="20">
        <v>11</v>
      </c>
      <c r="U44" s="20">
        <v>11</v>
      </c>
      <c r="V44" s="20">
        <v>11</v>
      </c>
      <c r="W44" s="20">
        <v>11</v>
      </c>
      <c r="X44" s="20">
        <v>11</v>
      </c>
      <c r="Y44" s="20">
        <v>11</v>
      </c>
      <c r="Z44" s="20">
        <v>11</v>
      </c>
      <c r="AA44" s="20">
        <v>11.5</v>
      </c>
    </row>
    <row r="45" spans="1:27" x14ac:dyDescent="0.25">
      <c r="A45" t="s">
        <v>120</v>
      </c>
      <c r="B45" t="s">
        <v>121</v>
      </c>
      <c r="C45">
        <v>0.3</v>
      </c>
      <c r="E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  <c r="X45">
        <v>0.3</v>
      </c>
      <c r="Y45">
        <v>0.3</v>
      </c>
      <c r="Z45">
        <v>0.3</v>
      </c>
      <c r="AA45">
        <v>0.3</v>
      </c>
    </row>
    <row r="46" spans="1:27" x14ac:dyDescent="0.25">
      <c r="A46" t="s">
        <v>122</v>
      </c>
      <c r="B46" t="s">
        <v>123</v>
      </c>
      <c r="C46">
        <v>3.14</v>
      </c>
      <c r="D46">
        <v>5.69</v>
      </c>
      <c r="E46">
        <v>6.02</v>
      </c>
      <c r="F46">
        <v>4.51</v>
      </c>
      <c r="G46">
        <v>3.99</v>
      </c>
      <c r="H46">
        <v>3.87</v>
      </c>
      <c r="I46">
        <v>10.199999999999999</v>
      </c>
      <c r="J46">
        <v>6.19</v>
      </c>
      <c r="K46">
        <v>7.14</v>
      </c>
      <c r="L46">
        <v>5.73</v>
      </c>
      <c r="M46">
        <v>5.46</v>
      </c>
      <c r="N46">
        <v>3.99</v>
      </c>
      <c r="O46">
        <v>7.48</v>
      </c>
      <c r="P46">
        <v>5.3</v>
      </c>
      <c r="Q46">
        <v>4.9800000000000004</v>
      </c>
      <c r="R46">
        <v>3.36</v>
      </c>
      <c r="S46">
        <v>3.35</v>
      </c>
      <c r="T46">
        <v>3.43</v>
      </c>
      <c r="U46">
        <v>2.95</v>
      </c>
      <c r="V46">
        <v>4.33</v>
      </c>
      <c r="W46">
        <v>5.17</v>
      </c>
      <c r="X46">
        <v>4.04</v>
      </c>
      <c r="Y46">
        <v>3.42</v>
      </c>
      <c r="Z46">
        <v>4.8499999999999996</v>
      </c>
      <c r="AA46">
        <v>4.76</v>
      </c>
    </row>
    <row r="47" spans="1:27" x14ac:dyDescent="0.25">
      <c r="A47" t="s">
        <v>124</v>
      </c>
      <c r="B47" t="s">
        <v>125</v>
      </c>
      <c r="C47">
        <v>2E-3</v>
      </c>
      <c r="D47">
        <v>2E-3</v>
      </c>
      <c r="E47">
        <v>2E-3</v>
      </c>
      <c r="F47">
        <v>2E-3</v>
      </c>
      <c r="G47">
        <v>2E-3</v>
      </c>
      <c r="H47">
        <v>2E-3</v>
      </c>
      <c r="I47">
        <v>2E-3</v>
      </c>
      <c r="J47">
        <v>2E-3</v>
      </c>
      <c r="K47">
        <v>2E-3</v>
      </c>
      <c r="L47">
        <v>2E-3</v>
      </c>
      <c r="M47">
        <v>2E-3</v>
      </c>
      <c r="N47">
        <v>2E-3</v>
      </c>
      <c r="O47">
        <v>2E-3</v>
      </c>
      <c r="P47">
        <v>2E-3</v>
      </c>
      <c r="Q47">
        <v>2E-3</v>
      </c>
      <c r="R47">
        <v>2E-3</v>
      </c>
      <c r="S47">
        <v>2E-3</v>
      </c>
      <c r="T47">
        <v>2E-3</v>
      </c>
      <c r="U47">
        <v>2E-3</v>
      </c>
      <c r="V47">
        <v>2E-3</v>
      </c>
      <c r="W47">
        <v>2E-3</v>
      </c>
      <c r="X47">
        <v>2E-3</v>
      </c>
      <c r="Y47">
        <v>2E-3</v>
      </c>
      <c r="Z47">
        <v>2E-3</v>
      </c>
      <c r="AA47">
        <v>2E-3</v>
      </c>
    </row>
    <row r="48" spans="1:27" x14ac:dyDescent="0.25">
      <c r="A48" t="s">
        <v>126</v>
      </c>
      <c r="B48" t="s">
        <v>127</v>
      </c>
      <c r="D48">
        <v>30.8</v>
      </c>
      <c r="E48">
        <v>31</v>
      </c>
      <c r="F48">
        <v>33</v>
      </c>
      <c r="G48">
        <v>31</v>
      </c>
      <c r="H48">
        <v>33</v>
      </c>
      <c r="I48">
        <v>30.7</v>
      </c>
      <c r="J48">
        <v>26.4</v>
      </c>
      <c r="K48">
        <v>28.7</v>
      </c>
      <c r="L48">
        <v>24</v>
      </c>
      <c r="M48">
        <v>30</v>
      </c>
      <c r="N48">
        <v>33.5</v>
      </c>
      <c r="O48">
        <v>30.9</v>
      </c>
      <c r="P48">
        <v>29.3</v>
      </c>
      <c r="Q48">
        <v>29.8</v>
      </c>
      <c r="R48">
        <v>32.5</v>
      </c>
      <c r="S48">
        <v>28</v>
      </c>
      <c r="T48">
        <v>33.1</v>
      </c>
      <c r="U48">
        <v>30</v>
      </c>
      <c r="V48">
        <v>30.2</v>
      </c>
      <c r="W48">
        <v>31</v>
      </c>
      <c r="X48">
        <v>30</v>
      </c>
      <c r="Y48">
        <v>33</v>
      </c>
      <c r="Z48">
        <v>28</v>
      </c>
      <c r="AA48">
        <v>24.9</v>
      </c>
    </row>
    <row r="49" spans="1:28" s="17" customFormat="1" x14ac:dyDescent="0.25">
      <c r="A49" s="17" t="s">
        <v>128</v>
      </c>
      <c r="B49" s="17" t="s">
        <v>127</v>
      </c>
      <c r="C49" s="17">
        <v>27.6</v>
      </c>
      <c r="D49" s="17">
        <v>24.3</v>
      </c>
      <c r="E49" s="17">
        <v>25.9</v>
      </c>
      <c r="F49" s="17">
        <v>26.7</v>
      </c>
      <c r="G49" s="17">
        <v>30</v>
      </c>
      <c r="H49" s="17">
        <v>32</v>
      </c>
      <c r="I49" s="17">
        <v>32.1</v>
      </c>
      <c r="J49" s="17">
        <v>29.8</v>
      </c>
      <c r="K49" s="17">
        <v>30</v>
      </c>
      <c r="L49" s="17">
        <v>28.9</v>
      </c>
      <c r="M49" s="17">
        <v>30</v>
      </c>
      <c r="N49" s="17">
        <v>29.5</v>
      </c>
      <c r="O49" s="17">
        <v>30.8</v>
      </c>
      <c r="P49" s="17">
        <v>30.1</v>
      </c>
      <c r="Q49" s="17">
        <v>29.5</v>
      </c>
      <c r="R49" s="17">
        <v>31.1</v>
      </c>
      <c r="S49" s="17">
        <v>29.5</v>
      </c>
      <c r="T49" s="17">
        <v>32</v>
      </c>
      <c r="U49" s="17">
        <v>30</v>
      </c>
      <c r="V49" s="17">
        <v>30.5</v>
      </c>
      <c r="W49" s="17">
        <v>29.8</v>
      </c>
      <c r="X49" s="17">
        <v>29</v>
      </c>
      <c r="Y49" s="17">
        <v>27</v>
      </c>
      <c r="Z49" s="17">
        <v>26.8</v>
      </c>
      <c r="AA49" s="17">
        <v>25</v>
      </c>
    </row>
    <row r="50" spans="1:28" s="17" customFormat="1" x14ac:dyDescent="0.25">
      <c r="A50" s="17" t="s">
        <v>129</v>
      </c>
      <c r="B50" s="17" t="s">
        <v>130</v>
      </c>
      <c r="C50" s="17">
        <v>14.6</v>
      </c>
      <c r="D50" s="17">
        <v>3.98</v>
      </c>
      <c r="E50" s="17">
        <v>4.74</v>
      </c>
      <c r="F50" s="17">
        <v>5.15</v>
      </c>
      <c r="G50" s="17">
        <v>3.39</v>
      </c>
      <c r="H50" s="17">
        <v>3.87</v>
      </c>
      <c r="I50" s="17">
        <v>4.1500000000000004</v>
      </c>
      <c r="J50" s="17">
        <v>2.7</v>
      </c>
      <c r="K50" s="17">
        <v>3.83</v>
      </c>
      <c r="L50" s="17">
        <v>3.17</v>
      </c>
      <c r="M50" s="17">
        <v>3.62</v>
      </c>
      <c r="N50" s="17">
        <v>5.94</v>
      </c>
      <c r="O50" s="17">
        <v>4.78</v>
      </c>
      <c r="P50" s="17">
        <v>4.91</v>
      </c>
      <c r="Q50" s="17">
        <v>5.45</v>
      </c>
      <c r="R50" s="17">
        <v>3.05</v>
      </c>
      <c r="S50" s="17">
        <v>43.1</v>
      </c>
      <c r="T50" s="17">
        <v>5.2</v>
      </c>
      <c r="U50" s="17">
        <v>3.33</v>
      </c>
      <c r="V50" s="17">
        <v>3.05</v>
      </c>
      <c r="W50" s="17">
        <v>4.91</v>
      </c>
      <c r="X50" s="17">
        <v>3.97</v>
      </c>
      <c r="Y50" s="17">
        <v>12.5</v>
      </c>
      <c r="Z50" s="17">
        <v>13.9</v>
      </c>
      <c r="AA50" s="17">
        <v>20</v>
      </c>
    </row>
    <row r="51" spans="1:28" x14ac:dyDescent="0.25">
      <c r="A51" t="s">
        <v>131</v>
      </c>
      <c r="B51" t="s">
        <v>132</v>
      </c>
      <c r="C51">
        <v>0.02</v>
      </c>
      <c r="D51">
        <v>0.02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v>0.02</v>
      </c>
      <c r="K51">
        <v>0.02</v>
      </c>
      <c r="L51">
        <v>0.02</v>
      </c>
      <c r="M51">
        <v>0.02</v>
      </c>
      <c r="N51">
        <v>0.02</v>
      </c>
      <c r="O51">
        <v>0.02</v>
      </c>
      <c r="P51">
        <v>0.02</v>
      </c>
      <c r="Q51">
        <v>0.02</v>
      </c>
      <c r="R51">
        <v>0.02</v>
      </c>
      <c r="S51">
        <v>0.02</v>
      </c>
      <c r="T51">
        <v>0.02</v>
      </c>
      <c r="U51">
        <v>0.02</v>
      </c>
      <c r="V51">
        <v>0.02</v>
      </c>
      <c r="W51">
        <v>0.02</v>
      </c>
      <c r="X51">
        <v>0.02</v>
      </c>
      <c r="Y51">
        <v>0.02</v>
      </c>
      <c r="Z51">
        <v>0.02</v>
      </c>
      <c r="AA51">
        <v>0.02</v>
      </c>
    </row>
    <row r="52" spans="1:28" x14ac:dyDescent="0.25">
      <c r="A52" t="s">
        <v>133</v>
      </c>
      <c r="B52" t="s">
        <v>134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</v>
      </c>
      <c r="K52">
        <v>0.1</v>
      </c>
      <c r="L52">
        <v>0.1</v>
      </c>
      <c r="M52">
        <v>0.1</v>
      </c>
      <c r="N52">
        <v>0.1</v>
      </c>
      <c r="O52">
        <v>0.15</v>
      </c>
      <c r="P52">
        <v>0.1</v>
      </c>
      <c r="Q52">
        <v>0.1</v>
      </c>
      <c r="R52">
        <v>0.1</v>
      </c>
      <c r="S52">
        <v>0.1</v>
      </c>
      <c r="T52">
        <v>0.1</v>
      </c>
      <c r="U52">
        <v>0.1</v>
      </c>
      <c r="V52">
        <v>0.1</v>
      </c>
      <c r="W52">
        <v>0.1</v>
      </c>
      <c r="X52">
        <v>0.1</v>
      </c>
      <c r="Y52">
        <v>0.1</v>
      </c>
      <c r="Z52">
        <v>0.1</v>
      </c>
      <c r="AA52">
        <v>0.1</v>
      </c>
    </row>
    <row r="55" spans="1:28" s="15" customFormat="1" x14ac:dyDescent="0.25">
      <c r="A55" s="14" t="s">
        <v>156</v>
      </c>
      <c r="C55" s="15">
        <f t="shared" ref="C55" si="0">IF(C4="","",MONTH(C4))</f>
        <v>4</v>
      </c>
      <c r="D55" s="15">
        <f t="shared" ref="D55:AA55" si="1">IF(D4="","",MONTH(D4))</f>
        <v>5</v>
      </c>
      <c r="E55" s="15">
        <f t="shared" si="1"/>
        <v>6</v>
      </c>
      <c r="F55" s="15">
        <f t="shared" si="1"/>
        <v>7</v>
      </c>
      <c r="G55" s="15">
        <f t="shared" si="1"/>
        <v>8</v>
      </c>
      <c r="H55" s="15">
        <f t="shared" si="1"/>
        <v>9</v>
      </c>
      <c r="I55" s="15">
        <f t="shared" si="1"/>
        <v>10</v>
      </c>
      <c r="J55" s="15">
        <f t="shared" si="1"/>
        <v>11</v>
      </c>
      <c r="K55" s="15">
        <f t="shared" si="1"/>
        <v>12</v>
      </c>
      <c r="L55" s="15">
        <f t="shared" si="1"/>
        <v>1</v>
      </c>
      <c r="M55" s="15">
        <f t="shared" si="1"/>
        <v>2</v>
      </c>
      <c r="N55" s="15">
        <f t="shared" si="1"/>
        <v>3</v>
      </c>
      <c r="O55" s="15">
        <f t="shared" si="1"/>
        <v>4</v>
      </c>
      <c r="P55" s="15">
        <f t="shared" si="1"/>
        <v>5</v>
      </c>
      <c r="Q55" s="15">
        <f t="shared" si="1"/>
        <v>6</v>
      </c>
      <c r="R55" s="15">
        <f t="shared" si="1"/>
        <v>7</v>
      </c>
      <c r="S55" s="15">
        <f t="shared" si="1"/>
        <v>8</v>
      </c>
      <c r="T55" s="15">
        <f t="shared" si="1"/>
        <v>9</v>
      </c>
      <c r="U55" s="15">
        <f t="shared" si="1"/>
        <v>10</v>
      </c>
      <c r="V55" s="15">
        <f t="shared" si="1"/>
        <v>11</v>
      </c>
      <c r="W55" s="15">
        <f t="shared" si="1"/>
        <v>12</v>
      </c>
      <c r="X55" s="15">
        <f t="shared" si="1"/>
        <v>1</v>
      </c>
      <c r="Y55" s="15">
        <f t="shared" si="1"/>
        <v>2</v>
      </c>
      <c r="Z55" s="15">
        <f t="shared" si="1"/>
        <v>3</v>
      </c>
      <c r="AA55" s="15">
        <f t="shared" si="1"/>
        <v>4</v>
      </c>
    </row>
    <row r="56" spans="1:28" s="15" customFormat="1" ht="18.75" x14ac:dyDescent="0.3">
      <c r="A56" s="14" t="s">
        <v>265</v>
      </c>
      <c r="C56" s="15" t="str">
        <f>IF(C55="","",IF(AND(C55&gt;=6,C55&lt;=10),"dry","wet"))</f>
        <v>wet</v>
      </c>
      <c r="D56" s="15" t="str">
        <f t="shared" ref="D56:AA56" si="2">IF(D55="","",IF(AND(D55&gt;=6,D55&lt;=10),"dry","wet"))</f>
        <v>wet</v>
      </c>
      <c r="E56" s="15" t="str">
        <f t="shared" si="2"/>
        <v>dry</v>
      </c>
      <c r="F56" s="15" t="str">
        <f t="shared" si="2"/>
        <v>dry</v>
      </c>
      <c r="G56" s="15" t="str">
        <f t="shared" si="2"/>
        <v>dry</v>
      </c>
      <c r="H56" s="15" t="str">
        <f t="shared" si="2"/>
        <v>dry</v>
      </c>
      <c r="I56" s="15" t="str">
        <f t="shared" si="2"/>
        <v>dry</v>
      </c>
      <c r="J56" s="15" t="str">
        <f t="shared" si="2"/>
        <v>wet</v>
      </c>
      <c r="K56" s="15" t="str">
        <f t="shared" si="2"/>
        <v>wet</v>
      </c>
      <c r="L56" s="15" t="str">
        <f t="shared" si="2"/>
        <v>wet</v>
      </c>
      <c r="M56" s="15" t="str">
        <f t="shared" si="2"/>
        <v>wet</v>
      </c>
      <c r="N56" s="15" t="str">
        <f t="shared" si="2"/>
        <v>wet</v>
      </c>
      <c r="O56" s="15" t="str">
        <f t="shared" si="2"/>
        <v>wet</v>
      </c>
      <c r="P56" s="15" t="str">
        <f t="shared" si="2"/>
        <v>wet</v>
      </c>
      <c r="Q56" s="15" t="str">
        <f t="shared" si="2"/>
        <v>dry</v>
      </c>
      <c r="R56" s="15" t="str">
        <f t="shared" si="2"/>
        <v>dry</v>
      </c>
      <c r="S56" s="15" t="str">
        <f t="shared" si="2"/>
        <v>dry</v>
      </c>
      <c r="T56" s="15" t="str">
        <f t="shared" si="2"/>
        <v>dry</v>
      </c>
      <c r="U56" s="15" t="str">
        <f t="shared" si="2"/>
        <v>dry</v>
      </c>
      <c r="V56" s="15" t="str">
        <f t="shared" si="2"/>
        <v>wet</v>
      </c>
      <c r="W56" s="15" t="str">
        <f t="shared" si="2"/>
        <v>wet</v>
      </c>
      <c r="X56" s="15" t="str">
        <f t="shared" si="2"/>
        <v>wet</v>
      </c>
      <c r="Y56" s="15" t="str">
        <f t="shared" si="2"/>
        <v>wet</v>
      </c>
      <c r="Z56" s="15" t="str">
        <f t="shared" si="2"/>
        <v>wet</v>
      </c>
      <c r="AA56" s="15" t="str">
        <f t="shared" si="2"/>
        <v>wet</v>
      </c>
      <c r="AB56" s="25"/>
    </row>
    <row r="57" spans="1:28" s="11" customFormat="1" ht="18" x14ac:dyDescent="0.25">
      <c r="A57" s="10" t="s">
        <v>157</v>
      </c>
      <c r="AB57" s="25"/>
    </row>
    <row r="58" spans="1:28" s="13" customFormat="1" ht="18" x14ac:dyDescent="0.25">
      <c r="A58" s="12" t="s">
        <v>275</v>
      </c>
      <c r="C58" s="12">
        <f t="shared" ref="C58:R58" si="3">IF(C44&gt; 0,(C18-C17)/(C17*C44), " ")</f>
        <v>0</v>
      </c>
      <c r="D58" s="12" t="str">
        <f t="shared" si="3"/>
        <v xml:space="preserve"> </v>
      </c>
      <c r="E58" s="12">
        <f t="shared" si="3"/>
        <v>0</v>
      </c>
      <c r="F58" s="12">
        <f t="shared" si="3"/>
        <v>0</v>
      </c>
      <c r="G58" s="12">
        <f t="shared" si="3"/>
        <v>0</v>
      </c>
      <c r="H58" s="12">
        <f t="shared" si="3"/>
        <v>0</v>
      </c>
      <c r="I58" s="12">
        <f t="shared" si="3"/>
        <v>0</v>
      </c>
      <c r="J58" s="12">
        <f t="shared" si="3"/>
        <v>0</v>
      </c>
      <c r="K58" s="12">
        <f t="shared" si="3"/>
        <v>0</v>
      </c>
      <c r="L58" s="12">
        <f t="shared" si="3"/>
        <v>0</v>
      </c>
      <c r="M58" s="12">
        <f t="shared" si="3"/>
        <v>0</v>
      </c>
      <c r="N58" s="12">
        <f t="shared" si="3"/>
        <v>0</v>
      </c>
      <c r="O58" s="12">
        <f t="shared" si="3"/>
        <v>0</v>
      </c>
      <c r="P58" s="12">
        <f t="shared" si="3"/>
        <v>0</v>
      </c>
      <c r="Q58" s="12">
        <f t="shared" si="3"/>
        <v>0</v>
      </c>
      <c r="R58" s="12">
        <f t="shared" si="3"/>
        <v>0</v>
      </c>
      <c r="S58" s="12">
        <f t="shared" ref="S58:AA58" si="4">IF(S44&gt; 0,(S18-S17)/(S17*S44), " ")</f>
        <v>0</v>
      </c>
      <c r="T58" s="12">
        <f t="shared" si="4"/>
        <v>0</v>
      </c>
      <c r="U58" s="12">
        <f t="shared" si="4"/>
        <v>0</v>
      </c>
      <c r="V58" s="12">
        <f t="shared" si="4"/>
        <v>0</v>
      </c>
      <c r="W58" s="12">
        <f t="shared" si="4"/>
        <v>0</v>
      </c>
      <c r="X58" s="12">
        <f t="shared" si="4"/>
        <v>0</v>
      </c>
      <c r="Y58" s="12">
        <f t="shared" si="4"/>
        <v>0</v>
      </c>
      <c r="Z58" s="12">
        <f t="shared" si="4"/>
        <v>0</v>
      </c>
      <c r="AA58" s="12">
        <f t="shared" si="4"/>
        <v>0</v>
      </c>
      <c r="AB58" s="25"/>
    </row>
    <row r="59" spans="1:28" s="13" customFormat="1" ht="18" x14ac:dyDescent="0.25">
      <c r="A59" s="12" t="s">
        <v>276</v>
      </c>
      <c r="C59" s="12">
        <f t="shared" ref="C59:R59" si="5">IF(C44&gt; 0,(C27-C26)/(C26*C44)," ")</f>
        <v>8.8311688311688313E-2</v>
      </c>
      <c r="D59" s="12" t="str">
        <f t="shared" si="5"/>
        <v xml:space="preserve"> </v>
      </c>
      <c r="E59" s="12">
        <f t="shared" si="5"/>
        <v>3.6363636363636369E-2</v>
      </c>
      <c r="F59" s="12">
        <f t="shared" si="5"/>
        <v>0</v>
      </c>
      <c r="G59" s="12">
        <f t="shared" si="5"/>
        <v>2.4793388429752077E-2</v>
      </c>
      <c r="H59" s="12">
        <f t="shared" si="5"/>
        <v>0</v>
      </c>
      <c r="I59" s="12">
        <f t="shared" si="5"/>
        <v>0</v>
      </c>
      <c r="J59" s="12">
        <f t="shared" si="5"/>
        <v>1.8181818181818171E-2</v>
      </c>
      <c r="K59" s="12">
        <f t="shared" si="5"/>
        <v>2.1052631578947371E-2</v>
      </c>
      <c r="L59" s="12">
        <f t="shared" si="5"/>
        <v>0</v>
      </c>
      <c r="M59" s="12">
        <f t="shared" si="5"/>
        <v>0</v>
      </c>
      <c r="N59" s="12">
        <f t="shared" si="5"/>
        <v>0.14285714285714285</v>
      </c>
      <c r="O59" s="12">
        <f t="shared" si="5"/>
        <v>0.38181818181818183</v>
      </c>
      <c r="P59" s="12">
        <f t="shared" si="5"/>
        <v>1.9999999999999992E-3</v>
      </c>
      <c r="Q59" s="12">
        <f t="shared" si="5"/>
        <v>0</v>
      </c>
      <c r="R59" s="12">
        <f t="shared" si="5"/>
        <v>1.3793103448275853E-2</v>
      </c>
      <c r="S59" s="12">
        <f t="shared" ref="S59:AA59" si="6">IF(S44&gt; 0,(S27-S26)/(S26*S44)," ")</f>
        <v>9.0909090909090853E-3</v>
      </c>
      <c r="T59" s="12">
        <f t="shared" si="6"/>
        <v>0</v>
      </c>
      <c r="U59" s="12">
        <f t="shared" si="6"/>
        <v>0</v>
      </c>
      <c r="V59" s="12">
        <f t="shared" si="6"/>
        <v>0</v>
      </c>
      <c r="W59" s="12">
        <f t="shared" si="6"/>
        <v>0</v>
      </c>
      <c r="X59" s="12">
        <f t="shared" si="6"/>
        <v>8.2644628099173521E-3</v>
      </c>
      <c r="Y59" s="12">
        <f t="shared" si="6"/>
        <v>7.3593073593073599E-2</v>
      </c>
      <c r="Z59" s="12">
        <f t="shared" si="6"/>
        <v>8.8154269972451779E-2</v>
      </c>
      <c r="AA59" s="12">
        <f t="shared" si="6"/>
        <v>0.16024844720496897</v>
      </c>
      <c r="AB59" s="25"/>
    </row>
    <row r="60" spans="1:28" s="12" customFormat="1" ht="18" x14ac:dyDescent="0.25">
      <c r="A60" s="12" t="s">
        <v>277</v>
      </c>
      <c r="C60" s="12">
        <f t="shared" ref="C60:R60" si="7">IF(C44&gt; 0,(C32-C31)/(C31*C44), " ")</f>
        <v>1.8181818181818171E-2</v>
      </c>
      <c r="D60" s="12" t="str">
        <f t="shared" si="7"/>
        <v xml:space="preserve"> </v>
      </c>
      <c r="E60" s="12">
        <f t="shared" si="7"/>
        <v>0</v>
      </c>
      <c r="F60" s="12">
        <f t="shared" si="7"/>
        <v>0</v>
      </c>
      <c r="G60" s="12">
        <f t="shared" si="7"/>
        <v>0</v>
      </c>
      <c r="H60" s="12">
        <f t="shared" si="7"/>
        <v>1.8181818181818171E-2</v>
      </c>
      <c r="I60" s="12">
        <f t="shared" si="7"/>
        <v>1.8181818181818171E-2</v>
      </c>
      <c r="J60" s="12">
        <f t="shared" si="7"/>
        <v>1.8181818181818171E-2</v>
      </c>
      <c r="K60" s="12">
        <f t="shared" si="7"/>
        <v>0</v>
      </c>
      <c r="L60" s="12">
        <f t="shared" si="7"/>
        <v>1.8181818181818171E-2</v>
      </c>
      <c r="M60" s="12">
        <f t="shared" si="7"/>
        <v>5.4545454545454536E-2</v>
      </c>
      <c r="N60" s="12">
        <f t="shared" si="7"/>
        <v>0.15909090909090912</v>
      </c>
      <c r="O60" s="12">
        <f t="shared" si="7"/>
        <v>0.18181818181818182</v>
      </c>
      <c r="P60" s="12">
        <f t="shared" si="7"/>
        <v>0</v>
      </c>
      <c r="Q60" s="12">
        <f t="shared" si="7"/>
        <v>9.0909090909090912E-2</v>
      </c>
      <c r="R60" s="12">
        <f t="shared" si="7"/>
        <v>4.1379310344827579E-2</v>
      </c>
      <c r="S60" s="12">
        <f t="shared" ref="S60:AA60" si="8">IF(S44&gt; 0,(S32-S31)/(S31*S44), " ")</f>
        <v>0.19999999999999998</v>
      </c>
      <c r="T60" s="12">
        <f t="shared" si="8"/>
        <v>3.0303030303030314E-2</v>
      </c>
      <c r="U60" s="12">
        <f t="shared" si="8"/>
        <v>1.8181818181818171E-2</v>
      </c>
      <c r="V60" s="12">
        <f t="shared" si="8"/>
        <v>0</v>
      </c>
      <c r="W60" s="12">
        <f t="shared" si="8"/>
        <v>0</v>
      </c>
      <c r="X60" s="12">
        <f t="shared" si="8"/>
        <v>5.4545454545454536E-2</v>
      </c>
      <c r="Y60" s="12">
        <f t="shared" si="8"/>
        <v>1.5726889144610678E-2</v>
      </c>
      <c r="Z60" s="12">
        <f t="shared" si="8"/>
        <v>1.6965428937259941E-2</v>
      </c>
      <c r="AA60" s="12">
        <f t="shared" si="8"/>
        <v>1.0740472993906845E-2</v>
      </c>
      <c r="AB60" s="25"/>
    </row>
    <row r="61" spans="1:28" s="10" customFormat="1" ht="18" x14ac:dyDescent="0.25">
      <c r="A61" s="10" t="s">
        <v>278</v>
      </c>
      <c r="C61" s="10">
        <f>IF(C58=" ","  ",AVERAGEIF(C58:C60,"&lt;&gt;0",C58:C60))</f>
        <v>5.3246753246753244E-2</v>
      </c>
      <c r="D61" s="10" t="str">
        <f t="shared" ref="D61:E61" si="9">IF(D58=" ","  ",AVERAGEIF(D58:D60,"&lt;&gt;0",D58:D60))</f>
        <v xml:space="preserve">  </v>
      </c>
      <c r="E61" s="10">
        <f t="shared" si="9"/>
        <v>3.6363636363636369E-2</v>
      </c>
      <c r="G61" s="10">
        <f t="shared" ref="G61" si="10">IF(G58=" ","  ",AVERAGEIF(G58:G60,"&lt;&gt;0",G58:G60))</f>
        <v>2.4793388429752077E-2</v>
      </c>
      <c r="H61" s="10">
        <f t="shared" ref="H61:AA61" si="11">IF(H58=" ","  ",AVERAGEIF(H58:H60,"&lt;&gt;0",H58:H60))</f>
        <v>1.8181818181818171E-2</v>
      </c>
      <c r="I61" s="10">
        <f t="shared" si="11"/>
        <v>1.8181818181818171E-2</v>
      </c>
      <c r="J61" s="10">
        <f t="shared" si="11"/>
        <v>1.8181818181818171E-2</v>
      </c>
      <c r="K61" s="10">
        <f t="shared" si="11"/>
        <v>2.1052631578947371E-2</v>
      </c>
      <c r="L61" s="10">
        <f t="shared" si="11"/>
        <v>1.8181818181818171E-2</v>
      </c>
      <c r="M61" s="10">
        <f t="shared" si="11"/>
        <v>5.4545454545454536E-2</v>
      </c>
      <c r="N61" s="10">
        <f t="shared" si="11"/>
        <v>0.15097402597402598</v>
      </c>
      <c r="O61" s="10">
        <f t="shared" si="11"/>
        <v>0.28181818181818186</v>
      </c>
      <c r="P61" s="10">
        <f t="shared" si="11"/>
        <v>1.9999999999999992E-3</v>
      </c>
      <c r="Q61" s="10">
        <f t="shared" si="11"/>
        <v>9.0909090909090912E-2</v>
      </c>
      <c r="R61" s="10">
        <f t="shared" si="11"/>
        <v>2.7586206896551717E-2</v>
      </c>
      <c r="S61" s="10">
        <f t="shared" si="11"/>
        <v>0.10454545454545454</v>
      </c>
      <c r="T61" s="10">
        <f t="shared" si="11"/>
        <v>3.0303030303030314E-2</v>
      </c>
      <c r="U61" s="10">
        <f t="shared" si="11"/>
        <v>1.8181818181818171E-2</v>
      </c>
      <c r="X61" s="10">
        <f t="shared" si="11"/>
        <v>3.1404958677685946E-2</v>
      </c>
      <c r="Y61" s="10">
        <f t="shared" si="11"/>
        <v>4.4659981368842139E-2</v>
      </c>
      <c r="Z61" s="10">
        <f t="shared" si="11"/>
        <v>5.255984945485586E-2</v>
      </c>
      <c r="AA61" s="10">
        <f t="shared" si="11"/>
        <v>8.5494460099437911E-2</v>
      </c>
      <c r="AB61" s="25"/>
    </row>
    <row r="62" spans="1:28" s="9" customFormat="1" ht="18" x14ac:dyDescent="0.25">
      <c r="A62" s="9" t="s">
        <v>111</v>
      </c>
      <c r="C62" s="9">
        <f>IF(C61=" "," ",IF(C40&gt;0,C40," "))</f>
        <v>7.57</v>
      </c>
      <c r="E62" s="9">
        <f>IF(E61=" "," ",IF(E40&gt;0,E40," "))</f>
        <v>6.97</v>
      </c>
      <c r="G62" s="9">
        <f t="shared" ref="G62:U62" si="12">IF(G61=" "," ",IF(G40&gt;0,G40," "))</f>
        <v>7.42</v>
      </c>
      <c r="H62" s="9">
        <f t="shared" si="12"/>
        <v>7.67</v>
      </c>
      <c r="I62" s="9">
        <f t="shared" si="12"/>
        <v>7.96</v>
      </c>
      <c r="J62" s="9">
        <f t="shared" si="12"/>
        <v>7.33</v>
      </c>
      <c r="K62" s="9">
        <f t="shared" si="12"/>
        <v>7.79</v>
      </c>
      <c r="L62" s="9">
        <f t="shared" si="12"/>
        <v>7.82</v>
      </c>
      <c r="M62" s="9">
        <f t="shared" si="12"/>
        <v>7.48</v>
      </c>
      <c r="N62" s="9">
        <f t="shared" si="12"/>
        <v>7.69</v>
      </c>
      <c r="O62" s="9">
        <f t="shared" si="12"/>
        <v>6.49</v>
      </c>
      <c r="P62" s="9">
        <f t="shared" si="12"/>
        <v>6.83</v>
      </c>
      <c r="Q62" s="9">
        <f t="shared" si="12"/>
        <v>6.23</v>
      </c>
      <c r="R62" s="9">
        <f t="shared" si="12"/>
        <v>7.31</v>
      </c>
      <c r="S62" s="9">
        <f t="shared" si="12"/>
        <v>6.99</v>
      </c>
      <c r="T62" s="9">
        <f t="shared" si="12"/>
        <v>7.38</v>
      </c>
      <c r="U62" s="9">
        <f t="shared" si="12"/>
        <v>7.67</v>
      </c>
      <c r="X62" s="9">
        <f>IF(X61=" "," ",IF(X40&gt;0,X40," "))</f>
        <v>7.5</v>
      </c>
      <c r="Y62" s="9">
        <f>IF(Y61=" "," ",IF(Y40&gt;0,Y40," "))</f>
        <v>6.97</v>
      </c>
      <c r="Z62" s="9">
        <f>IF(Z61=" "," ",IF(Z40&gt;0,Z40," "))</f>
        <v>7.43</v>
      </c>
      <c r="AA62" s="9">
        <f>IF(AA61=" "," ",IF(AA40&gt;0,AA40," "))</f>
        <v>7.32</v>
      </c>
      <c r="AB62" s="25"/>
    </row>
    <row r="63" spans="1:28" s="21" customFormat="1" ht="18" x14ac:dyDescent="0.25">
      <c r="A63" s="21" t="s">
        <v>266</v>
      </c>
      <c r="C63" s="21">
        <f>IF(C61=" "," ",IF(C49&gt;0,C49," "))</f>
        <v>27.6</v>
      </c>
      <c r="D63" s="21">
        <f t="shared" ref="D63:AA63" si="13">IF(D61=" "," ",IF(D49&gt;0,D49," "))</f>
        <v>24.3</v>
      </c>
      <c r="E63" s="21">
        <f t="shared" si="13"/>
        <v>25.9</v>
      </c>
      <c r="F63" s="21">
        <f t="shared" si="13"/>
        <v>26.7</v>
      </c>
      <c r="G63" s="21">
        <f t="shared" si="13"/>
        <v>30</v>
      </c>
      <c r="H63" s="21">
        <f t="shared" si="13"/>
        <v>32</v>
      </c>
      <c r="I63" s="21">
        <f t="shared" si="13"/>
        <v>32.1</v>
      </c>
      <c r="J63" s="21">
        <f t="shared" si="13"/>
        <v>29.8</v>
      </c>
      <c r="K63" s="21">
        <f t="shared" si="13"/>
        <v>30</v>
      </c>
      <c r="L63" s="21">
        <f t="shared" si="13"/>
        <v>28.9</v>
      </c>
      <c r="M63" s="21">
        <f t="shared" si="13"/>
        <v>30</v>
      </c>
      <c r="N63" s="21">
        <f t="shared" si="13"/>
        <v>29.5</v>
      </c>
      <c r="O63" s="21">
        <f t="shared" si="13"/>
        <v>30.8</v>
      </c>
      <c r="P63" s="21">
        <f t="shared" si="13"/>
        <v>30.1</v>
      </c>
      <c r="Q63" s="21">
        <f t="shared" si="13"/>
        <v>29.5</v>
      </c>
      <c r="R63" s="21">
        <f t="shared" si="13"/>
        <v>31.1</v>
      </c>
      <c r="S63" s="21">
        <f t="shared" si="13"/>
        <v>29.5</v>
      </c>
      <c r="T63" s="21">
        <f t="shared" si="13"/>
        <v>32</v>
      </c>
      <c r="U63" s="21">
        <f t="shared" si="13"/>
        <v>30</v>
      </c>
      <c r="V63" s="21">
        <f t="shared" si="13"/>
        <v>30.5</v>
      </c>
      <c r="W63" s="21">
        <f t="shared" si="13"/>
        <v>29.8</v>
      </c>
      <c r="X63" s="21">
        <f t="shared" si="13"/>
        <v>29</v>
      </c>
      <c r="Y63" s="21">
        <f t="shared" si="13"/>
        <v>27</v>
      </c>
      <c r="Z63" s="21">
        <f t="shared" si="13"/>
        <v>26.8</v>
      </c>
      <c r="AA63" s="21">
        <f t="shared" si="13"/>
        <v>25</v>
      </c>
      <c r="AB63" s="25"/>
    </row>
    <row r="64" spans="1:28" s="21" customFormat="1" ht="18" x14ac:dyDescent="0.25">
      <c r="A64" s="21" t="s">
        <v>267</v>
      </c>
      <c r="C64" s="21">
        <f>IF(C61=" "," ",IF(C39&gt;0,C39," "))</f>
        <v>8.86</v>
      </c>
      <c r="D64" s="21">
        <f t="shared" ref="D64:AA64" si="14">IF(D61=" "," ",IF(D39&gt;0,D39," "))</f>
        <v>8.94</v>
      </c>
      <c r="E64" s="21">
        <f t="shared" si="14"/>
        <v>7.8</v>
      </c>
      <c r="F64" s="21">
        <f t="shared" si="14"/>
        <v>5.28</v>
      </c>
      <c r="G64" s="21">
        <f t="shared" si="14"/>
        <v>5.57</v>
      </c>
      <c r="H64" s="21">
        <f t="shared" si="14"/>
        <v>5.51</v>
      </c>
      <c r="I64" s="21">
        <f t="shared" si="14"/>
        <v>7.96</v>
      </c>
      <c r="J64" s="21">
        <f t="shared" si="14"/>
        <v>8.4</v>
      </c>
      <c r="K64" s="21">
        <f t="shared" si="14"/>
        <v>5.0999999999999996</v>
      </c>
      <c r="L64" s="21">
        <f t="shared" si="14"/>
        <v>6.16</v>
      </c>
      <c r="M64" s="21">
        <f t="shared" si="14"/>
        <v>6.11</v>
      </c>
      <c r="N64" s="21">
        <f t="shared" si="14"/>
        <v>7.37</v>
      </c>
      <c r="O64" s="21">
        <f t="shared" si="14"/>
        <v>6.12</v>
      </c>
      <c r="P64" s="21">
        <f t="shared" si="14"/>
        <v>6.6</v>
      </c>
      <c r="Q64" s="21">
        <f t="shared" si="14"/>
        <v>7.15</v>
      </c>
      <c r="R64" s="21">
        <f t="shared" si="14"/>
        <v>5.5</v>
      </c>
      <c r="S64" s="21">
        <f t="shared" si="14"/>
        <v>6.1</v>
      </c>
      <c r="T64" s="21">
        <f t="shared" si="14"/>
        <v>6.31</v>
      </c>
      <c r="U64" s="21">
        <f t="shared" si="14"/>
        <v>6.36</v>
      </c>
      <c r="V64" s="21">
        <f t="shared" si="14"/>
        <v>7.6</v>
      </c>
      <c r="W64" s="21">
        <f t="shared" si="14"/>
        <v>5.4</v>
      </c>
      <c r="X64" s="21">
        <f t="shared" si="14"/>
        <v>5.9</v>
      </c>
      <c r="Y64" s="21">
        <f t="shared" si="14"/>
        <v>5.24</v>
      </c>
      <c r="Z64" s="21">
        <f t="shared" si="14"/>
        <v>6.9</v>
      </c>
      <c r="AA64" s="21">
        <f t="shared" si="14"/>
        <v>5.9</v>
      </c>
      <c r="AB64" s="25"/>
    </row>
    <row r="65" spans="1:28" s="21" customFormat="1" ht="18" x14ac:dyDescent="0.25">
      <c r="A65" s="21" t="s">
        <v>268</v>
      </c>
      <c r="C65" s="21">
        <f>IF(C61=" "," ",IF(C50&gt;0,C50," "))</f>
        <v>14.6</v>
      </c>
      <c r="D65" s="21">
        <f t="shared" ref="D65:AA65" si="15">IF(D61=" "," ",IF(D50&gt;0,D50," "))</f>
        <v>3.98</v>
      </c>
      <c r="E65" s="21">
        <f t="shared" si="15"/>
        <v>4.74</v>
      </c>
      <c r="F65" s="21">
        <f t="shared" si="15"/>
        <v>5.15</v>
      </c>
      <c r="G65" s="21">
        <f t="shared" si="15"/>
        <v>3.39</v>
      </c>
      <c r="H65" s="21">
        <f t="shared" si="15"/>
        <v>3.87</v>
      </c>
      <c r="I65" s="21">
        <f t="shared" si="15"/>
        <v>4.1500000000000004</v>
      </c>
      <c r="J65" s="21">
        <f t="shared" si="15"/>
        <v>2.7</v>
      </c>
      <c r="K65" s="21">
        <f t="shared" si="15"/>
        <v>3.83</v>
      </c>
      <c r="L65" s="21">
        <f t="shared" si="15"/>
        <v>3.17</v>
      </c>
      <c r="M65" s="21">
        <f t="shared" si="15"/>
        <v>3.62</v>
      </c>
      <c r="N65" s="21">
        <f t="shared" si="15"/>
        <v>5.94</v>
      </c>
      <c r="O65" s="21">
        <f t="shared" si="15"/>
        <v>4.78</v>
      </c>
      <c r="P65" s="21">
        <f t="shared" si="15"/>
        <v>4.91</v>
      </c>
      <c r="Q65" s="21">
        <f t="shared" si="15"/>
        <v>5.45</v>
      </c>
      <c r="R65" s="21">
        <f t="shared" si="15"/>
        <v>3.05</v>
      </c>
      <c r="S65" s="21">
        <f t="shared" si="15"/>
        <v>43.1</v>
      </c>
      <c r="T65" s="21">
        <f t="shared" si="15"/>
        <v>5.2</v>
      </c>
      <c r="U65" s="21">
        <f t="shared" si="15"/>
        <v>3.33</v>
      </c>
      <c r="V65" s="21">
        <f t="shared" si="15"/>
        <v>3.05</v>
      </c>
      <c r="W65" s="21">
        <f t="shared" si="15"/>
        <v>4.91</v>
      </c>
      <c r="X65" s="21">
        <f t="shared" si="15"/>
        <v>3.97</v>
      </c>
      <c r="Y65" s="21">
        <f t="shared" si="15"/>
        <v>12.5</v>
      </c>
      <c r="Z65" s="21">
        <f t="shared" si="15"/>
        <v>13.9</v>
      </c>
      <c r="AA65" s="21">
        <f t="shared" si="15"/>
        <v>20</v>
      </c>
      <c r="AB65" s="25"/>
    </row>
    <row r="66" spans="1:28" s="21" customFormat="1" ht="18" x14ac:dyDescent="0.25">
      <c r="A66" s="21" t="s">
        <v>269</v>
      </c>
      <c r="C66" s="21">
        <f>IF(C61=" "," ",IF(C19&gt;0,C19," "))</f>
        <v>43.8</v>
      </c>
      <c r="D66" s="21">
        <f t="shared" ref="D66:AA66" si="16">IF(D61=" "," ",IF(D19&gt;0,D19," "))</f>
        <v>60</v>
      </c>
      <c r="E66" s="21">
        <f t="shared" si="16"/>
        <v>60.6</v>
      </c>
      <c r="F66" s="21">
        <f t="shared" si="16"/>
        <v>56.2</v>
      </c>
      <c r="G66" s="21">
        <f t="shared" si="16"/>
        <v>53.3</v>
      </c>
      <c r="H66" s="21">
        <f t="shared" si="16"/>
        <v>88</v>
      </c>
      <c r="I66" s="21">
        <f t="shared" si="16"/>
        <v>140</v>
      </c>
      <c r="J66" s="21">
        <f t="shared" si="16"/>
        <v>78</v>
      </c>
      <c r="K66" s="21">
        <f t="shared" si="16"/>
        <v>71</v>
      </c>
      <c r="L66" s="21">
        <f t="shared" si="16"/>
        <v>60</v>
      </c>
      <c r="M66" s="21">
        <f t="shared" si="16"/>
        <v>82</v>
      </c>
      <c r="N66" s="21">
        <f t="shared" si="16"/>
        <v>59.9</v>
      </c>
      <c r="O66" s="21">
        <f t="shared" si="16"/>
        <v>81</v>
      </c>
      <c r="P66" s="21">
        <f t="shared" si="16"/>
        <v>72</v>
      </c>
      <c r="Q66" s="21">
        <f t="shared" si="16"/>
        <v>186</v>
      </c>
      <c r="R66" s="21">
        <f t="shared" si="16"/>
        <v>56</v>
      </c>
      <c r="S66" s="21">
        <f t="shared" si="16"/>
        <v>59.3</v>
      </c>
      <c r="T66" s="21">
        <f t="shared" si="16"/>
        <v>79.099999999999994</v>
      </c>
      <c r="U66" s="21">
        <f t="shared" si="16"/>
        <v>52.3</v>
      </c>
      <c r="V66" s="21">
        <f t="shared" si="16"/>
        <v>57.7</v>
      </c>
      <c r="W66" s="21">
        <f t="shared" si="16"/>
        <v>93</v>
      </c>
      <c r="X66" s="21">
        <f t="shared" si="16"/>
        <v>58.8</v>
      </c>
      <c r="Y66" s="21">
        <f t="shared" si="16"/>
        <v>109</v>
      </c>
      <c r="Z66" s="21">
        <f t="shared" si="16"/>
        <v>78.599999999999994</v>
      </c>
      <c r="AA66" s="21">
        <f t="shared" si="16"/>
        <v>102</v>
      </c>
      <c r="AB66" s="25"/>
    </row>
    <row r="67" spans="1:28" x14ac:dyDescent="0.25">
      <c r="A67" s="21" t="s">
        <v>264</v>
      </c>
      <c r="C67" s="21" t="str">
        <f ca="1">RIGHT(CELL("nome.arquivo",A1),LEN(CELL("nome.arquivo",A1))-SEARCH("]",CELL("nome.arquivo",A1)))</f>
        <v>NWC18</v>
      </c>
      <c r="D67" s="21" t="str">
        <f t="shared" ref="D67:AA67" ca="1" si="17">RIGHT(CELL("nome.arquivo",B1),LEN(CELL("nome.arquivo",B1))-SEARCH("]",CELL("nome.arquivo",B1)))</f>
        <v>NWC18</v>
      </c>
      <c r="E67" s="21" t="str">
        <f t="shared" ca="1" si="17"/>
        <v>NWC18</v>
      </c>
      <c r="F67" s="21" t="str">
        <f t="shared" ca="1" si="17"/>
        <v>NWC18</v>
      </c>
      <c r="G67" s="21" t="str">
        <f t="shared" ca="1" si="17"/>
        <v>NWC18</v>
      </c>
      <c r="H67" s="21" t="str">
        <f t="shared" ca="1" si="17"/>
        <v>NWC18</v>
      </c>
      <c r="I67" s="21" t="str">
        <f t="shared" ca="1" si="17"/>
        <v>NWC18</v>
      </c>
      <c r="J67" s="21" t="str">
        <f t="shared" ca="1" si="17"/>
        <v>NWC18</v>
      </c>
      <c r="K67" s="21" t="str">
        <f t="shared" ca="1" si="17"/>
        <v>NWC18</v>
      </c>
      <c r="L67" s="21" t="str">
        <f t="shared" ca="1" si="17"/>
        <v>NWC18</v>
      </c>
      <c r="M67" s="21" t="str">
        <f t="shared" ca="1" si="17"/>
        <v>NWC18</v>
      </c>
      <c r="N67" s="21" t="str">
        <f t="shared" ca="1" si="17"/>
        <v>NWC18</v>
      </c>
      <c r="O67" s="21" t="str">
        <f t="shared" ca="1" si="17"/>
        <v>NWC18</v>
      </c>
      <c r="P67" s="21" t="str">
        <f t="shared" ca="1" si="17"/>
        <v>NWC18</v>
      </c>
      <c r="Q67" s="21" t="str">
        <f t="shared" ca="1" si="17"/>
        <v>NWC18</v>
      </c>
      <c r="R67" s="21" t="str">
        <f t="shared" ca="1" si="17"/>
        <v>NWC18</v>
      </c>
      <c r="S67" s="21" t="str">
        <f t="shared" ca="1" si="17"/>
        <v>NWC18</v>
      </c>
      <c r="T67" s="21" t="str">
        <f t="shared" ca="1" si="17"/>
        <v>NWC18</v>
      </c>
      <c r="U67" s="21" t="str">
        <f t="shared" ca="1" si="17"/>
        <v>NWC18</v>
      </c>
      <c r="V67" s="21" t="str">
        <f t="shared" ca="1" si="17"/>
        <v>NWC18</v>
      </c>
      <c r="W67" s="21" t="str">
        <f t="shared" ca="1" si="17"/>
        <v>NWC18</v>
      </c>
      <c r="X67" s="21" t="str">
        <f t="shared" ca="1" si="17"/>
        <v>NWC18</v>
      </c>
      <c r="Y67" s="21" t="str">
        <f t="shared" ca="1" si="17"/>
        <v>NWC18</v>
      </c>
      <c r="Z67" s="21" t="str">
        <f t="shared" ca="1" si="17"/>
        <v>NWC18</v>
      </c>
      <c r="AA67" s="21" t="str">
        <f t="shared" ca="1" si="17"/>
        <v>NWC18</v>
      </c>
    </row>
    <row r="68" spans="1:28" x14ac:dyDescent="0.25">
      <c r="A68" s="21" t="s">
        <v>270</v>
      </c>
      <c r="C68" s="21">
        <f>IF(C61=" "," ",IF(C44&gt;0,C44," "))</f>
        <v>11</v>
      </c>
      <c r="D68" s="21" t="str">
        <f t="shared" ref="D68:AA68" si="18">IF(D61=" "," ",IF(D44&gt;0,D44," "))</f>
        <v xml:space="preserve"> </v>
      </c>
      <c r="E68" s="21">
        <f t="shared" si="18"/>
        <v>11</v>
      </c>
      <c r="F68" s="21">
        <f t="shared" si="18"/>
        <v>11</v>
      </c>
      <c r="G68" s="21">
        <f t="shared" si="18"/>
        <v>11</v>
      </c>
      <c r="H68" s="21">
        <f t="shared" si="18"/>
        <v>11</v>
      </c>
      <c r="I68" s="21">
        <f t="shared" si="18"/>
        <v>11</v>
      </c>
      <c r="J68" s="21">
        <f t="shared" si="18"/>
        <v>11</v>
      </c>
      <c r="K68" s="21">
        <f t="shared" si="18"/>
        <v>19</v>
      </c>
      <c r="L68" s="21">
        <f t="shared" si="18"/>
        <v>11</v>
      </c>
      <c r="M68" s="21">
        <f t="shared" si="18"/>
        <v>11</v>
      </c>
      <c r="N68" s="21">
        <f t="shared" si="18"/>
        <v>11</v>
      </c>
      <c r="O68" s="21">
        <f t="shared" si="18"/>
        <v>11</v>
      </c>
      <c r="P68" s="21">
        <f t="shared" si="18"/>
        <v>50</v>
      </c>
      <c r="Q68" s="21">
        <f t="shared" si="18"/>
        <v>11</v>
      </c>
      <c r="R68" s="21">
        <f t="shared" si="18"/>
        <v>14.5</v>
      </c>
      <c r="S68" s="21">
        <f t="shared" si="18"/>
        <v>11</v>
      </c>
      <c r="T68" s="21">
        <f t="shared" si="18"/>
        <v>11</v>
      </c>
      <c r="U68" s="21">
        <f t="shared" si="18"/>
        <v>11</v>
      </c>
      <c r="V68" s="21">
        <f t="shared" si="18"/>
        <v>11</v>
      </c>
      <c r="W68" s="21">
        <f t="shared" si="18"/>
        <v>11</v>
      </c>
      <c r="X68" s="21">
        <f t="shared" si="18"/>
        <v>11</v>
      </c>
      <c r="Y68" s="21">
        <f t="shared" si="18"/>
        <v>11</v>
      </c>
      <c r="Z68" s="21">
        <f t="shared" si="18"/>
        <v>11</v>
      </c>
      <c r="AA68" s="21">
        <f t="shared" si="18"/>
        <v>11.5</v>
      </c>
    </row>
    <row r="69" spans="1:28" x14ac:dyDescent="0.25">
      <c r="A69" s="26" t="s">
        <v>271</v>
      </c>
      <c r="B69" s="27"/>
      <c r="C69" s="27">
        <f>IF(C17=" "," ",IF(C17&gt;0,C17," "))</f>
        <v>8.9999999999999993E-3</v>
      </c>
      <c r="D69" s="27">
        <f t="shared" ref="D69:AA69" si="19">IF(D17=" "," ",IF(D17&gt;0,D17," "))</f>
        <v>8.9999999999999993E-3</v>
      </c>
      <c r="E69" s="27">
        <f t="shared" si="19"/>
        <v>8.9999999999999993E-3</v>
      </c>
      <c r="F69" s="27">
        <f t="shared" si="19"/>
        <v>8.9999999999999993E-3</v>
      </c>
      <c r="G69" s="27">
        <f t="shared" si="19"/>
        <v>8.9999999999999993E-3</v>
      </c>
      <c r="H69" s="27">
        <f t="shared" si="19"/>
        <v>8.9999999999999993E-3</v>
      </c>
      <c r="I69" s="27">
        <f t="shared" si="19"/>
        <v>8.9999999999999993E-3</v>
      </c>
      <c r="J69" s="27">
        <f t="shared" si="19"/>
        <v>8.9999999999999993E-3</v>
      </c>
      <c r="K69" s="27">
        <f t="shared" si="19"/>
        <v>8.9999999999999993E-3</v>
      </c>
      <c r="L69" s="27">
        <f t="shared" si="19"/>
        <v>8.9999999999999993E-3</v>
      </c>
      <c r="M69" s="27">
        <f t="shared" si="19"/>
        <v>8.9999999999999993E-3</v>
      </c>
      <c r="N69" s="27">
        <f t="shared" si="19"/>
        <v>8.9999999999999993E-3</v>
      </c>
      <c r="O69" s="27">
        <f t="shared" si="19"/>
        <v>8.9999999999999993E-3</v>
      </c>
      <c r="P69" s="27">
        <f t="shared" si="19"/>
        <v>8.9999999999999993E-3</v>
      </c>
      <c r="Q69" s="27">
        <f t="shared" si="19"/>
        <v>8.9999999999999993E-3</v>
      </c>
      <c r="R69" s="27">
        <f t="shared" si="19"/>
        <v>8.9999999999999993E-3</v>
      </c>
      <c r="S69" s="27">
        <f t="shared" si="19"/>
        <v>8.9999999999999993E-3</v>
      </c>
      <c r="T69" s="27">
        <f t="shared" si="19"/>
        <v>8.9999999999999993E-3</v>
      </c>
      <c r="U69" s="27">
        <f t="shared" si="19"/>
        <v>8.9999999999999993E-3</v>
      </c>
      <c r="V69" s="27">
        <f t="shared" si="19"/>
        <v>8.9999999999999993E-3</v>
      </c>
      <c r="W69" s="27">
        <f t="shared" si="19"/>
        <v>8.9999999999999993E-3</v>
      </c>
      <c r="X69" s="27">
        <f t="shared" si="19"/>
        <v>8.9999999999999993E-3</v>
      </c>
      <c r="Y69" s="27">
        <f t="shared" si="19"/>
        <v>8.9999999999999993E-3</v>
      </c>
      <c r="Z69" s="27">
        <f t="shared" si="19"/>
        <v>8.9999999999999993E-3</v>
      </c>
      <c r="AA69" s="27">
        <f t="shared" si="19"/>
        <v>8.9999999999999993E-3</v>
      </c>
    </row>
    <row r="70" spans="1:28" x14ac:dyDescent="0.25">
      <c r="A70" s="26" t="s">
        <v>272</v>
      </c>
      <c r="B70" s="27"/>
      <c r="C70" s="27">
        <f>IF(C26=" "," ",IF(C26&gt;0,C26," "))</f>
        <v>0.35</v>
      </c>
      <c r="D70" s="27">
        <f t="shared" ref="D70:AA70" si="20">IF(D26=" "," ",IF(D26&gt;0,D26," "))</f>
        <v>0.1</v>
      </c>
      <c r="E70" s="27">
        <f t="shared" si="20"/>
        <v>0.1</v>
      </c>
      <c r="F70" s="27">
        <f t="shared" si="20"/>
        <v>0.1</v>
      </c>
      <c r="G70" s="27">
        <f t="shared" si="20"/>
        <v>0.11</v>
      </c>
      <c r="H70" s="27">
        <f t="shared" si="20"/>
        <v>0.1</v>
      </c>
      <c r="I70" s="27">
        <f t="shared" si="20"/>
        <v>0.1</v>
      </c>
      <c r="J70" s="27">
        <f t="shared" si="20"/>
        <v>0.1</v>
      </c>
      <c r="K70" s="27">
        <f t="shared" si="20"/>
        <v>0.1</v>
      </c>
      <c r="L70" s="27">
        <f t="shared" si="20"/>
        <v>0.1</v>
      </c>
      <c r="M70" s="27">
        <f t="shared" si="20"/>
        <v>0.1</v>
      </c>
      <c r="N70" s="27">
        <f t="shared" si="20"/>
        <v>0.14000000000000001</v>
      </c>
      <c r="O70" s="27">
        <f t="shared" si="20"/>
        <v>0.1</v>
      </c>
      <c r="P70" s="27">
        <f t="shared" si="20"/>
        <v>0.1</v>
      </c>
      <c r="Q70" s="27">
        <f t="shared" si="20"/>
        <v>0.1</v>
      </c>
      <c r="R70" s="27">
        <f t="shared" si="20"/>
        <v>0.1</v>
      </c>
      <c r="S70" s="27">
        <f t="shared" si="20"/>
        <v>0.1</v>
      </c>
      <c r="T70" s="27">
        <f t="shared" si="20"/>
        <v>0.1</v>
      </c>
      <c r="U70" s="27">
        <f t="shared" si="20"/>
        <v>0.1</v>
      </c>
      <c r="V70" s="27">
        <f t="shared" si="20"/>
        <v>0.1</v>
      </c>
      <c r="W70" s="27">
        <f t="shared" si="20"/>
        <v>0.1</v>
      </c>
      <c r="X70" s="27">
        <f t="shared" si="20"/>
        <v>0.11</v>
      </c>
      <c r="Y70" s="27">
        <f t="shared" si="20"/>
        <v>0.42</v>
      </c>
      <c r="Z70" s="27">
        <f t="shared" si="20"/>
        <v>0.33</v>
      </c>
      <c r="AA70" s="27">
        <f t="shared" si="20"/>
        <v>0.7</v>
      </c>
    </row>
    <row r="71" spans="1:28" x14ac:dyDescent="0.25">
      <c r="A71" s="26" t="s">
        <v>273</v>
      </c>
      <c r="B71" s="27"/>
      <c r="C71" s="27">
        <f>IF(C31=" "," ",IF(C31&gt;0,C31," "))</f>
        <v>0.05</v>
      </c>
      <c r="D71" s="27">
        <f t="shared" ref="D71:AA71" si="21">IF(D31=" "," ",IF(D31&gt;0,D31," "))</f>
        <v>2.5000000000000001E-2</v>
      </c>
      <c r="E71" s="27">
        <f t="shared" si="21"/>
        <v>0.03</v>
      </c>
      <c r="F71" s="27">
        <f t="shared" si="21"/>
        <v>0.03</v>
      </c>
      <c r="G71" s="27">
        <f t="shared" si="21"/>
        <v>2.5000000000000001E-2</v>
      </c>
      <c r="H71" s="27">
        <f t="shared" si="21"/>
        <v>2.5000000000000001E-2</v>
      </c>
      <c r="I71" s="27">
        <f t="shared" si="21"/>
        <v>2.5000000000000001E-2</v>
      </c>
      <c r="J71" s="27">
        <f t="shared" si="21"/>
        <v>2.5000000000000001E-2</v>
      </c>
      <c r="K71" s="27">
        <f t="shared" si="21"/>
        <v>0.03</v>
      </c>
      <c r="L71" s="27">
        <f t="shared" si="21"/>
        <v>2.5000000000000001E-2</v>
      </c>
      <c r="M71" s="27">
        <f t="shared" si="21"/>
        <v>2.5000000000000001E-2</v>
      </c>
      <c r="N71" s="27">
        <f t="shared" si="21"/>
        <v>0.04</v>
      </c>
      <c r="O71" s="27">
        <f t="shared" si="21"/>
        <v>0.03</v>
      </c>
      <c r="P71" s="27">
        <f t="shared" si="21"/>
        <v>0.06</v>
      </c>
      <c r="Q71" s="27">
        <f t="shared" si="21"/>
        <v>2.5000000000000001E-2</v>
      </c>
      <c r="R71" s="27">
        <f t="shared" si="21"/>
        <v>2.5000000000000001E-2</v>
      </c>
      <c r="S71" s="27">
        <f t="shared" si="21"/>
        <v>2.5000000000000001E-2</v>
      </c>
      <c r="T71" s="27">
        <f t="shared" si="21"/>
        <v>0.03</v>
      </c>
      <c r="U71" s="27">
        <f t="shared" si="21"/>
        <v>2.5000000000000001E-2</v>
      </c>
      <c r="V71" s="27">
        <f t="shared" si="21"/>
        <v>2.5000000000000001E-2</v>
      </c>
      <c r="W71" s="27">
        <f t="shared" si="21"/>
        <v>0.04</v>
      </c>
      <c r="X71" s="27">
        <f t="shared" si="21"/>
        <v>2.5000000000000001E-2</v>
      </c>
      <c r="Y71" s="27">
        <f t="shared" si="21"/>
        <v>0.23699999999999999</v>
      </c>
      <c r="Z71" s="27">
        <f t="shared" si="21"/>
        <v>0.28399999999999997</v>
      </c>
      <c r="AA71" s="27">
        <f t="shared" si="21"/>
        <v>0.42099999999999999</v>
      </c>
    </row>
    <row r="72" spans="1:28" x14ac:dyDescent="0.25">
      <c r="A72" s="26" t="s">
        <v>274</v>
      </c>
      <c r="C72">
        <f>IF(C61=" "," ",IF(C43&gt;0,C43," "))</f>
        <v>31</v>
      </c>
      <c r="D72">
        <f t="shared" ref="D72:AA72" si="22">IF(D61=" "," ",IF(D43&gt;0,D43," "))</f>
        <v>33</v>
      </c>
      <c r="E72">
        <f t="shared" si="22"/>
        <v>37</v>
      </c>
      <c r="F72">
        <f t="shared" si="22"/>
        <v>47.5</v>
      </c>
      <c r="G72">
        <f t="shared" si="22"/>
        <v>45</v>
      </c>
      <c r="H72">
        <f t="shared" si="22"/>
        <v>52.5</v>
      </c>
      <c r="I72">
        <f t="shared" si="22"/>
        <v>56</v>
      </c>
      <c r="J72">
        <f t="shared" si="22"/>
        <v>68</v>
      </c>
      <c r="K72">
        <f t="shared" si="22"/>
        <v>53.5</v>
      </c>
      <c r="L72">
        <f t="shared" si="22"/>
        <v>33.5</v>
      </c>
      <c r="M72">
        <f t="shared" si="22"/>
        <v>33.5</v>
      </c>
      <c r="N72">
        <f t="shared" si="22"/>
        <v>35</v>
      </c>
      <c r="O72">
        <f t="shared" si="22"/>
        <v>56</v>
      </c>
      <c r="P72">
        <f t="shared" si="22"/>
        <v>59</v>
      </c>
      <c r="Q72">
        <f t="shared" si="22"/>
        <v>110</v>
      </c>
      <c r="R72">
        <f t="shared" si="22"/>
        <v>49.5</v>
      </c>
      <c r="S72">
        <f t="shared" si="22"/>
        <v>43.5</v>
      </c>
      <c r="T72">
        <f t="shared" si="22"/>
        <v>66.5</v>
      </c>
      <c r="U72">
        <f t="shared" si="22"/>
        <v>34</v>
      </c>
      <c r="V72">
        <f t="shared" si="22"/>
        <v>50.5</v>
      </c>
      <c r="W72">
        <f t="shared" si="22"/>
        <v>82</v>
      </c>
      <c r="X72">
        <f t="shared" si="22"/>
        <v>49.5</v>
      </c>
      <c r="Y72">
        <f t="shared" si="22"/>
        <v>82</v>
      </c>
      <c r="Z72">
        <f t="shared" si="22"/>
        <v>67.5</v>
      </c>
      <c r="AA72">
        <f t="shared" si="22"/>
        <v>82</v>
      </c>
    </row>
    <row r="73" spans="1:28" x14ac:dyDescent="0.25">
      <c r="A73" s="26" t="s">
        <v>279</v>
      </c>
      <c r="C73" s="27">
        <f>IF(C27=" "," ",IF(C27&gt;0,C27," "))</f>
        <v>0.69</v>
      </c>
      <c r="D73" s="27">
        <f t="shared" ref="D73:AA73" si="23">IF(D27=" "," ",IF(D27&gt;0,D27," "))</f>
        <v>0.1</v>
      </c>
      <c r="E73" s="27">
        <f t="shared" si="23"/>
        <v>0.14000000000000001</v>
      </c>
      <c r="F73" s="27">
        <f t="shared" si="23"/>
        <v>0.1</v>
      </c>
      <c r="G73" s="27">
        <f t="shared" si="23"/>
        <v>0.14000000000000001</v>
      </c>
      <c r="H73" s="27">
        <f t="shared" si="23"/>
        <v>0.1</v>
      </c>
      <c r="I73" s="27">
        <f t="shared" si="23"/>
        <v>0.1</v>
      </c>
      <c r="J73" s="27">
        <f t="shared" si="23"/>
        <v>0.12</v>
      </c>
      <c r="K73" s="27">
        <f t="shared" si="23"/>
        <v>0.14000000000000001</v>
      </c>
      <c r="L73" s="27">
        <f t="shared" si="23"/>
        <v>0.1</v>
      </c>
      <c r="M73" s="27">
        <f t="shared" si="23"/>
        <v>0.1</v>
      </c>
      <c r="N73" s="27">
        <f t="shared" si="23"/>
        <v>0.36</v>
      </c>
      <c r="O73" s="27">
        <f t="shared" si="23"/>
        <v>0.52</v>
      </c>
      <c r="P73" s="27">
        <f t="shared" si="23"/>
        <v>0.11</v>
      </c>
      <c r="Q73" s="27">
        <f t="shared" si="23"/>
        <v>0.1</v>
      </c>
      <c r="R73" s="27">
        <f t="shared" si="23"/>
        <v>0.12</v>
      </c>
      <c r="S73" s="27">
        <f t="shared" si="23"/>
        <v>0.11</v>
      </c>
      <c r="T73" s="27">
        <f t="shared" si="23"/>
        <v>0.1</v>
      </c>
      <c r="U73" s="27">
        <f t="shared" si="23"/>
        <v>0.1</v>
      </c>
      <c r="V73" s="27">
        <f t="shared" si="23"/>
        <v>0.1</v>
      </c>
      <c r="W73" s="27">
        <f t="shared" si="23"/>
        <v>0.1</v>
      </c>
      <c r="X73" s="27">
        <f t="shared" si="23"/>
        <v>0.12</v>
      </c>
      <c r="Y73" s="27">
        <f t="shared" si="23"/>
        <v>0.76</v>
      </c>
      <c r="Z73" s="27">
        <f t="shared" si="23"/>
        <v>0.65</v>
      </c>
      <c r="AA73" s="27">
        <f t="shared" si="23"/>
        <v>1.99</v>
      </c>
    </row>
    <row r="74" spans="1:28" x14ac:dyDescent="0.25">
      <c r="A74" s="26" t="s">
        <v>280</v>
      </c>
      <c r="C74" s="27">
        <f>IF(C32=" "," ",IF(C32&gt;0,C32," "))</f>
        <v>0.06</v>
      </c>
      <c r="D74" s="27">
        <f t="shared" ref="D74:AA74" si="24">IF(D32=" "," ",IF(D32&gt;0,D32," "))</f>
        <v>2.5000000000000001E-2</v>
      </c>
      <c r="E74" s="27">
        <f t="shared" si="24"/>
        <v>0.03</v>
      </c>
      <c r="F74" s="27">
        <f t="shared" si="24"/>
        <v>0.03</v>
      </c>
      <c r="G74" s="27">
        <f t="shared" si="24"/>
        <v>2.5000000000000001E-2</v>
      </c>
      <c r="H74" s="27">
        <f t="shared" si="24"/>
        <v>0.03</v>
      </c>
      <c r="I74" s="27">
        <f t="shared" si="24"/>
        <v>0.03</v>
      </c>
      <c r="J74" s="27">
        <f t="shared" si="24"/>
        <v>0.03</v>
      </c>
      <c r="K74" s="27">
        <f t="shared" si="24"/>
        <v>0.03</v>
      </c>
      <c r="L74" s="27">
        <f t="shared" si="24"/>
        <v>0.03</v>
      </c>
      <c r="M74" s="27">
        <f t="shared" si="24"/>
        <v>0.04</v>
      </c>
      <c r="N74" s="27">
        <f t="shared" si="24"/>
        <v>0.11</v>
      </c>
      <c r="O74" s="27">
        <f t="shared" si="24"/>
        <v>0.09</v>
      </c>
      <c r="P74" s="27">
        <f t="shared" si="24"/>
        <v>0.06</v>
      </c>
      <c r="Q74" s="27">
        <f t="shared" si="24"/>
        <v>0.05</v>
      </c>
      <c r="R74" s="27">
        <f t="shared" si="24"/>
        <v>0.04</v>
      </c>
      <c r="S74" s="27">
        <f t="shared" si="24"/>
        <v>0.08</v>
      </c>
      <c r="T74" s="27">
        <f t="shared" si="24"/>
        <v>0.04</v>
      </c>
      <c r="U74" s="27">
        <f t="shared" si="24"/>
        <v>0.03</v>
      </c>
      <c r="V74" s="27">
        <f t="shared" si="24"/>
        <v>2.5000000000000001E-2</v>
      </c>
      <c r="W74" s="27">
        <f t="shared" si="24"/>
        <v>0.04</v>
      </c>
      <c r="X74" s="27">
        <f t="shared" si="24"/>
        <v>0.04</v>
      </c>
      <c r="Y74" s="27">
        <f t="shared" si="24"/>
        <v>0.27800000000000002</v>
      </c>
      <c r="Z74" s="27">
        <f t="shared" si="24"/>
        <v>0.33700000000000002</v>
      </c>
      <c r="AA74" s="27">
        <f t="shared" si="24"/>
        <v>0.47299999999999998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F2C1-58D9-45C3-B67F-B160F48412DA}">
  <sheetPr codeName="Planilha10"/>
  <dimension ref="A1:AA74"/>
  <sheetViews>
    <sheetView topLeftCell="A61" zoomScale="85" zoomScaleNormal="85" workbookViewId="0">
      <selection activeCell="A73" sqref="A73:XFD74"/>
    </sheetView>
  </sheetViews>
  <sheetFormatPr defaultRowHeight="15" x14ac:dyDescent="0.25"/>
  <cols>
    <col min="1" max="1" width="23.5703125" bestFit="1" customWidth="1"/>
  </cols>
  <sheetData>
    <row r="1" spans="1:19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13</v>
      </c>
      <c r="J1" t="s">
        <v>15</v>
      </c>
      <c r="K1" t="s">
        <v>17</v>
      </c>
      <c r="L1" t="s">
        <v>19</v>
      </c>
      <c r="M1" t="s">
        <v>21</v>
      </c>
      <c r="N1" t="s">
        <v>23</v>
      </c>
      <c r="O1" t="s">
        <v>25</v>
      </c>
      <c r="P1" t="s">
        <v>27</v>
      </c>
      <c r="Q1" t="s">
        <v>29</v>
      </c>
      <c r="R1" t="s">
        <v>31</v>
      </c>
      <c r="S1" t="s">
        <v>33</v>
      </c>
    </row>
    <row r="3" spans="1:19" x14ac:dyDescent="0.25">
      <c r="A3" t="s">
        <v>42</v>
      </c>
      <c r="B3" t="s">
        <v>43</v>
      </c>
    </row>
    <row r="4" spans="1:19" s="2" customFormat="1" x14ac:dyDescent="0.25">
      <c r="A4" s="2" t="s">
        <v>44</v>
      </c>
      <c r="B4" s="2" t="s">
        <v>45</v>
      </c>
      <c r="C4" s="8" t="s">
        <v>249</v>
      </c>
      <c r="D4" s="8" t="s">
        <v>240</v>
      </c>
      <c r="E4" s="8" t="s">
        <v>187</v>
      </c>
      <c r="F4" s="8" t="s">
        <v>231</v>
      </c>
      <c r="G4" s="8" t="s">
        <v>208</v>
      </c>
      <c r="H4" s="8" t="s">
        <v>209</v>
      </c>
      <c r="I4" s="8" t="s">
        <v>188</v>
      </c>
      <c r="J4" s="8" t="s">
        <v>247</v>
      </c>
      <c r="K4" s="8" t="s">
        <v>189</v>
      </c>
      <c r="L4" s="8" t="s">
        <v>175</v>
      </c>
      <c r="M4" s="8" t="s">
        <v>176</v>
      </c>
      <c r="N4" s="8" t="s">
        <v>191</v>
      </c>
      <c r="O4" s="8" t="s">
        <v>235</v>
      </c>
      <c r="P4" s="8" t="s">
        <v>250</v>
      </c>
      <c r="Q4" s="8" t="s">
        <v>194</v>
      </c>
      <c r="R4" s="8" t="s">
        <v>248</v>
      </c>
      <c r="S4" s="8" t="s">
        <v>219</v>
      </c>
    </row>
    <row r="5" spans="1:19" ht="30" x14ac:dyDescent="0.25">
      <c r="A5" t="s">
        <v>47</v>
      </c>
      <c r="B5" s="1" t="s">
        <v>48</v>
      </c>
      <c r="C5">
        <v>15.5</v>
      </c>
      <c r="D5">
        <v>14.5</v>
      </c>
      <c r="E5">
        <v>9.8000000000000007</v>
      </c>
      <c r="F5">
        <v>9.8000000000000007</v>
      </c>
      <c r="G5">
        <v>20.2</v>
      </c>
      <c r="H5">
        <v>12.5</v>
      </c>
      <c r="I5">
        <v>15</v>
      </c>
      <c r="J5">
        <v>12.5</v>
      </c>
      <c r="K5">
        <v>13.6</v>
      </c>
      <c r="L5">
        <v>13.1</v>
      </c>
      <c r="M5">
        <v>10.7</v>
      </c>
      <c r="N5">
        <v>14.1</v>
      </c>
      <c r="O5">
        <v>15.3</v>
      </c>
      <c r="P5">
        <v>15.8</v>
      </c>
      <c r="Q5">
        <v>13.7</v>
      </c>
      <c r="R5">
        <v>19</v>
      </c>
      <c r="S5">
        <v>13.1</v>
      </c>
    </row>
    <row r="6" spans="1:19" x14ac:dyDescent="0.25">
      <c r="A6" t="s">
        <v>49</v>
      </c>
      <c r="B6" t="s">
        <v>50</v>
      </c>
      <c r="C6">
        <v>0.05</v>
      </c>
      <c r="D6">
        <v>0.06</v>
      </c>
      <c r="E6">
        <v>0.16</v>
      </c>
      <c r="F6">
        <v>0.05</v>
      </c>
      <c r="G6">
        <v>0.05</v>
      </c>
      <c r="H6">
        <v>0.11</v>
      </c>
      <c r="I6">
        <v>0.05</v>
      </c>
      <c r="J6">
        <v>7.0000000000000007E-2</v>
      </c>
      <c r="K6">
        <v>0.13</v>
      </c>
      <c r="L6">
        <v>0.05</v>
      </c>
      <c r="M6">
        <v>0.1</v>
      </c>
      <c r="N6">
        <v>0.05</v>
      </c>
      <c r="O6">
        <v>0.67</v>
      </c>
      <c r="P6">
        <v>0.05</v>
      </c>
      <c r="Q6">
        <v>0.05</v>
      </c>
      <c r="R6">
        <v>0.09</v>
      </c>
      <c r="S6">
        <v>0.05</v>
      </c>
    </row>
    <row r="7" spans="1:19" x14ac:dyDescent="0.25">
      <c r="A7" t="s">
        <v>51</v>
      </c>
      <c r="B7" t="s">
        <v>52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</row>
    <row r="8" spans="1:19" x14ac:dyDescent="0.25">
      <c r="A8" t="s">
        <v>53</v>
      </c>
      <c r="B8" t="s">
        <v>54</v>
      </c>
      <c r="C8">
        <v>4.0000000000000001E-3</v>
      </c>
      <c r="D8">
        <v>4.0000000000000001E-3</v>
      </c>
      <c r="E8">
        <v>4.0000000000000001E-3</v>
      </c>
      <c r="F8">
        <v>4.0000000000000001E-3</v>
      </c>
      <c r="G8">
        <v>4.0000000000000001E-3</v>
      </c>
      <c r="H8">
        <v>4.0000000000000001E-3</v>
      </c>
      <c r="I8">
        <v>4.0000000000000001E-3</v>
      </c>
      <c r="J8">
        <v>4.0000000000000001E-3</v>
      </c>
      <c r="K8">
        <v>4.0000000000000001E-3</v>
      </c>
      <c r="L8">
        <v>4.0000000000000001E-3</v>
      </c>
      <c r="M8">
        <v>4.0000000000000001E-3</v>
      </c>
      <c r="N8">
        <v>4.0000000000000001E-3</v>
      </c>
      <c r="O8">
        <v>4.0000000000000001E-3</v>
      </c>
      <c r="P8">
        <v>4.0000000000000001E-3</v>
      </c>
      <c r="Q8">
        <v>4.0000000000000001E-3</v>
      </c>
      <c r="R8">
        <v>4.0000000000000001E-3</v>
      </c>
      <c r="S8">
        <v>4.0000000000000001E-3</v>
      </c>
    </row>
    <row r="9" spans="1:19" x14ac:dyDescent="0.25">
      <c r="A9" t="s">
        <v>55</v>
      </c>
      <c r="B9" t="s">
        <v>56</v>
      </c>
      <c r="C9">
        <v>0.03</v>
      </c>
      <c r="D9">
        <v>0.03</v>
      </c>
      <c r="E9">
        <v>0.03</v>
      </c>
      <c r="F9">
        <v>0.06</v>
      </c>
      <c r="G9">
        <v>0.06</v>
      </c>
      <c r="H9">
        <v>0.02</v>
      </c>
      <c r="I9">
        <v>0.05</v>
      </c>
      <c r="J9">
        <v>0.03</v>
      </c>
      <c r="K9">
        <v>0.04</v>
      </c>
      <c r="L9">
        <v>0.03</v>
      </c>
      <c r="M9">
        <v>0.03</v>
      </c>
      <c r="N9">
        <v>0.03</v>
      </c>
      <c r="O9">
        <v>0.05</v>
      </c>
      <c r="P9">
        <v>0.04</v>
      </c>
      <c r="Q9">
        <v>0.03</v>
      </c>
      <c r="R9">
        <v>0.03</v>
      </c>
      <c r="S9">
        <v>0.06</v>
      </c>
    </row>
    <row r="10" spans="1:19" x14ac:dyDescent="0.25">
      <c r="A10" t="s">
        <v>57</v>
      </c>
      <c r="B10" t="s">
        <v>58</v>
      </c>
      <c r="C10">
        <v>4.0000000000000001E-3</v>
      </c>
      <c r="D10">
        <v>4.0000000000000001E-3</v>
      </c>
      <c r="E10">
        <v>4.0000000000000001E-3</v>
      </c>
      <c r="F10">
        <v>6.0000000000000001E-3</v>
      </c>
      <c r="G10">
        <v>4.0000000000000001E-3</v>
      </c>
      <c r="H10">
        <v>4.0000000000000001E-3</v>
      </c>
      <c r="I10">
        <v>4.0000000000000001E-3</v>
      </c>
      <c r="J10">
        <v>4.0000000000000001E-3</v>
      </c>
      <c r="K10">
        <v>4.0000000000000001E-3</v>
      </c>
      <c r="L10">
        <v>4.0000000000000001E-3</v>
      </c>
      <c r="M10">
        <v>4.0000000000000001E-3</v>
      </c>
      <c r="N10">
        <v>4.0000000000000001E-3</v>
      </c>
      <c r="O10">
        <v>4.0000000000000001E-3</v>
      </c>
      <c r="P10">
        <v>4.0000000000000001E-3</v>
      </c>
      <c r="Q10">
        <v>4.0000000000000001E-3</v>
      </c>
      <c r="R10">
        <v>4.0000000000000001E-3</v>
      </c>
      <c r="S10">
        <v>4.0000000000000001E-3</v>
      </c>
    </row>
    <row r="11" spans="1:19" x14ac:dyDescent="0.25">
      <c r="A11" t="s">
        <v>59</v>
      </c>
      <c r="B11" t="s">
        <v>60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0.05</v>
      </c>
    </row>
    <row r="12" spans="1:19" x14ac:dyDescent="0.25">
      <c r="A12" t="s">
        <v>61</v>
      </c>
      <c r="B12" t="s">
        <v>62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</row>
    <row r="13" spans="1:19" x14ac:dyDescent="0.25">
      <c r="A13" t="s">
        <v>63</v>
      </c>
      <c r="B13" t="s">
        <v>64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</row>
    <row r="14" spans="1:19" x14ac:dyDescent="0.25">
      <c r="A14" t="s">
        <v>65</v>
      </c>
      <c r="B14" t="s">
        <v>66</v>
      </c>
      <c r="C14">
        <v>5.0000000000000001E-3</v>
      </c>
      <c r="D14">
        <v>5.0000000000000001E-3</v>
      </c>
      <c r="E14">
        <v>5.0000000000000001E-3</v>
      </c>
      <c r="F14">
        <v>5.0000000000000001E-3</v>
      </c>
      <c r="G14">
        <v>5.0000000000000001E-3</v>
      </c>
      <c r="H14">
        <v>5.0000000000000001E-3</v>
      </c>
      <c r="I14">
        <v>5.0000000000000001E-3</v>
      </c>
      <c r="J14">
        <v>5.0000000000000001E-3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P14">
        <v>5.0000000000000001E-3</v>
      </c>
      <c r="Q14">
        <v>5.0000000000000001E-3</v>
      </c>
      <c r="S14">
        <v>5.0000000000000001E-3</v>
      </c>
    </row>
    <row r="15" spans="1:19" x14ac:dyDescent="0.25">
      <c r="A15" t="s">
        <v>67</v>
      </c>
      <c r="B15" t="s">
        <v>68</v>
      </c>
      <c r="C15">
        <v>1.47</v>
      </c>
      <c r="D15">
        <v>1.54</v>
      </c>
      <c r="E15">
        <v>1.1299999999999999</v>
      </c>
      <c r="F15">
        <v>1.61</v>
      </c>
      <c r="G15">
        <v>2.89</v>
      </c>
      <c r="H15">
        <v>2.93</v>
      </c>
      <c r="I15">
        <v>1.72</v>
      </c>
      <c r="J15">
        <v>1.51</v>
      </c>
      <c r="K15">
        <v>3.29</v>
      </c>
      <c r="L15">
        <v>1.74</v>
      </c>
      <c r="M15">
        <v>1.82</v>
      </c>
      <c r="N15">
        <v>2.25</v>
      </c>
      <c r="O15">
        <v>2.37</v>
      </c>
      <c r="P15">
        <v>1.48</v>
      </c>
      <c r="Q15">
        <v>2.41</v>
      </c>
      <c r="R15">
        <v>1.33</v>
      </c>
      <c r="S15">
        <v>1.36</v>
      </c>
    </row>
    <row r="16" spans="1:19" x14ac:dyDescent="0.25">
      <c r="A16" t="s">
        <v>69</v>
      </c>
      <c r="B16" t="s">
        <v>70</v>
      </c>
      <c r="C16">
        <v>0.03</v>
      </c>
      <c r="D16">
        <v>0.01</v>
      </c>
      <c r="E16">
        <v>0.01</v>
      </c>
      <c r="F16">
        <v>0.01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0.01</v>
      </c>
      <c r="R16">
        <v>0.01</v>
      </c>
      <c r="S16">
        <v>5.0000000000000001E-3</v>
      </c>
    </row>
    <row r="17" spans="1:19" s="2" customFormat="1" x14ac:dyDescent="0.25">
      <c r="A17" s="2" t="s">
        <v>71</v>
      </c>
      <c r="B17" s="2" t="s">
        <v>72</v>
      </c>
      <c r="C17" s="2">
        <v>8.9999999999999993E-3</v>
      </c>
      <c r="D17" s="2">
        <v>8.9999999999999993E-3</v>
      </c>
      <c r="E17" s="2">
        <v>8.9999999999999993E-3</v>
      </c>
      <c r="F17" s="2">
        <v>8.9999999999999993E-3</v>
      </c>
      <c r="G17" s="2">
        <v>8.9999999999999993E-3</v>
      </c>
      <c r="H17" s="2">
        <v>8.9999999999999993E-3</v>
      </c>
      <c r="I17" s="2">
        <v>8.9999999999999993E-3</v>
      </c>
      <c r="J17" s="2">
        <v>8.9999999999999993E-3</v>
      </c>
      <c r="K17" s="2">
        <v>8.9999999999999993E-3</v>
      </c>
      <c r="L17" s="2">
        <v>8.9999999999999993E-3</v>
      </c>
      <c r="M17" s="2">
        <v>8.9999999999999993E-3</v>
      </c>
      <c r="N17" s="2">
        <v>8.9999999999999993E-3</v>
      </c>
      <c r="O17" s="2">
        <v>8.9999999999999993E-3</v>
      </c>
      <c r="P17" s="2">
        <v>8.9999999999999993E-3</v>
      </c>
      <c r="Q17" s="2">
        <v>8.9999999999999993E-3</v>
      </c>
      <c r="R17" s="2">
        <v>8.9999999999999993E-3</v>
      </c>
      <c r="S17" s="2">
        <v>8.9999999999999993E-3</v>
      </c>
    </row>
    <row r="18" spans="1:19" s="2" customFormat="1" x14ac:dyDescent="0.25">
      <c r="A18" s="2" t="s">
        <v>73</v>
      </c>
      <c r="B18" s="2" t="s">
        <v>72</v>
      </c>
      <c r="C18" s="2">
        <v>8.9999999999999993E-3</v>
      </c>
      <c r="D18" s="2">
        <v>8.9999999999999993E-3</v>
      </c>
      <c r="E18" s="2">
        <v>8.9999999999999993E-3</v>
      </c>
      <c r="F18" s="2">
        <v>8.9999999999999993E-3</v>
      </c>
      <c r="G18" s="2">
        <v>8.9999999999999993E-3</v>
      </c>
      <c r="H18" s="2">
        <v>8.9999999999999993E-3</v>
      </c>
      <c r="I18" s="2">
        <v>8.9999999999999993E-3</v>
      </c>
      <c r="J18" s="2">
        <v>8.9999999999999993E-3</v>
      </c>
      <c r="K18" s="2">
        <v>8.9999999999999993E-3</v>
      </c>
      <c r="L18" s="2">
        <v>8.9999999999999993E-3</v>
      </c>
      <c r="M18" s="2">
        <v>8.9999999999999993E-3</v>
      </c>
      <c r="N18" s="2">
        <v>8.9999999999999993E-3</v>
      </c>
      <c r="O18" s="2">
        <v>8.9999999999999993E-3</v>
      </c>
      <c r="P18" s="2">
        <v>8.9999999999999993E-3</v>
      </c>
      <c r="Q18" s="2">
        <v>8.9999999999999993E-3</v>
      </c>
      <c r="R18" s="2">
        <v>8.9999999999999993E-3</v>
      </c>
      <c r="S18" s="2">
        <v>8.9999999999999993E-3</v>
      </c>
    </row>
    <row r="19" spans="1:19" x14ac:dyDescent="0.25">
      <c r="A19" t="s">
        <v>74</v>
      </c>
      <c r="B19" t="s">
        <v>75</v>
      </c>
      <c r="C19">
        <v>60</v>
      </c>
      <c r="D19">
        <v>47.2</v>
      </c>
      <c r="E19">
        <v>77.2</v>
      </c>
      <c r="F19">
        <v>262</v>
      </c>
      <c r="G19">
        <v>68</v>
      </c>
      <c r="H19">
        <v>91.2</v>
      </c>
      <c r="I19">
        <v>24.6</v>
      </c>
      <c r="J19">
        <v>65</v>
      </c>
      <c r="K19">
        <v>177</v>
      </c>
      <c r="L19">
        <v>40.6</v>
      </c>
      <c r="M19">
        <v>45.5</v>
      </c>
      <c r="N19">
        <v>57.1</v>
      </c>
      <c r="O19">
        <v>50</v>
      </c>
      <c r="P19">
        <v>59.6</v>
      </c>
      <c r="Q19">
        <v>129</v>
      </c>
      <c r="R19">
        <v>43.4</v>
      </c>
      <c r="S19">
        <v>72.599999999999994</v>
      </c>
    </row>
    <row r="20" spans="1:19" x14ac:dyDescent="0.25">
      <c r="A20" t="s">
        <v>76</v>
      </c>
      <c r="B20" t="s">
        <v>77</v>
      </c>
      <c r="C20">
        <v>10</v>
      </c>
      <c r="D20">
        <v>10</v>
      </c>
      <c r="E20">
        <v>18</v>
      </c>
      <c r="F20">
        <v>15</v>
      </c>
      <c r="G20">
        <v>21</v>
      </c>
      <c r="H20">
        <v>34</v>
      </c>
      <c r="I20">
        <v>30</v>
      </c>
      <c r="J20">
        <v>25</v>
      </c>
      <c r="K20">
        <v>37</v>
      </c>
      <c r="L20">
        <v>28</v>
      </c>
      <c r="M20">
        <v>23</v>
      </c>
      <c r="N20">
        <v>69</v>
      </c>
      <c r="O20">
        <v>40</v>
      </c>
      <c r="P20">
        <v>44</v>
      </c>
      <c r="Q20">
        <v>50</v>
      </c>
      <c r="R20">
        <v>52</v>
      </c>
      <c r="S20">
        <v>56</v>
      </c>
    </row>
    <row r="21" spans="1:19" x14ac:dyDescent="0.25">
      <c r="A21" t="s">
        <v>78</v>
      </c>
      <c r="B21" t="s">
        <v>79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</row>
    <row r="22" spans="1:19" x14ac:dyDescent="0.25">
      <c r="A22" t="s">
        <v>80</v>
      </c>
      <c r="B22" t="s">
        <v>143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</row>
    <row r="23" spans="1:19" x14ac:dyDescent="0.25">
      <c r="A23" t="s">
        <v>82</v>
      </c>
      <c r="B23" t="s">
        <v>143</v>
      </c>
      <c r="C23">
        <v>26</v>
      </c>
      <c r="D23">
        <v>26</v>
      </c>
      <c r="E23">
        <v>26</v>
      </c>
      <c r="F23">
        <v>26</v>
      </c>
      <c r="G23">
        <v>26</v>
      </c>
      <c r="H23">
        <v>26</v>
      </c>
      <c r="I23">
        <v>26</v>
      </c>
      <c r="J23">
        <v>26</v>
      </c>
      <c r="K23">
        <v>26</v>
      </c>
      <c r="L23">
        <v>26</v>
      </c>
      <c r="M23">
        <v>26</v>
      </c>
      <c r="N23">
        <v>26</v>
      </c>
      <c r="O23">
        <v>26</v>
      </c>
      <c r="P23">
        <v>47</v>
      </c>
      <c r="Q23">
        <v>26</v>
      </c>
      <c r="R23">
        <v>26</v>
      </c>
      <c r="S23">
        <v>26</v>
      </c>
    </row>
    <row r="24" spans="1:19" ht="30" x14ac:dyDescent="0.25">
      <c r="A24" t="s">
        <v>83</v>
      </c>
      <c r="B24" s="1" t="s">
        <v>48</v>
      </c>
      <c r="C24">
        <v>14.1</v>
      </c>
      <c r="D24">
        <v>14.3</v>
      </c>
      <c r="E24">
        <v>14.8</v>
      </c>
      <c r="F24">
        <v>13.2</v>
      </c>
      <c r="G24">
        <v>16</v>
      </c>
      <c r="H24">
        <v>13.3</v>
      </c>
      <c r="I24">
        <v>14.1</v>
      </c>
      <c r="J24">
        <v>9.36</v>
      </c>
      <c r="K24">
        <v>11.3</v>
      </c>
      <c r="L24">
        <v>13.1</v>
      </c>
      <c r="M24">
        <v>11.8</v>
      </c>
      <c r="N24">
        <v>11.7</v>
      </c>
      <c r="O24">
        <v>27</v>
      </c>
      <c r="P24">
        <v>19.399999999999999</v>
      </c>
      <c r="Q24">
        <v>13.4</v>
      </c>
      <c r="R24">
        <v>14.7</v>
      </c>
      <c r="S24">
        <v>14.4</v>
      </c>
    </row>
    <row r="25" spans="1:19" x14ac:dyDescent="0.25">
      <c r="A25" t="s">
        <v>85</v>
      </c>
      <c r="B25" t="s">
        <v>86</v>
      </c>
      <c r="C25">
        <v>2E-3</v>
      </c>
      <c r="D25">
        <v>2E-3</v>
      </c>
      <c r="E25">
        <v>2E-3</v>
      </c>
      <c r="F25">
        <v>2E-3</v>
      </c>
      <c r="G25">
        <v>2E-3</v>
      </c>
      <c r="H25">
        <v>2E-3</v>
      </c>
      <c r="I25">
        <v>2E-3</v>
      </c>
      <c r="J25">
        <v>2E-3</v>
      </c>
      <c r="K25">
        <v>2E-3</v>
      </c>
      <c r="L25">
        <v>2E-3</v>
      </c>
      <c r="M25">
        <v>2E-3</v>
      </c>
      <c r="N25">
        <v>2E-3</v>
      </c>
      <c r="O25">
        <v>2E-3</v>
      </c>
      <c r="P25">
        <v>2E-3</v>
      </c>
      <c r="Q25">
        <v>2E-3</v>
      </c>
      <c r="R25">
        <v>2E-3</v>
      </c>
      <c r="S25">
        <v>2E-3</v>
      </c>
    </row>
    <row r="26" spans="1:19" s="2" customFormat="1" x14ac:dyDescent="0.25">
      <c r="A26" s="2" t="s">
        <v>87</v>
      </c>
      <c r="B26" s="2" t="s">
        <v>88</v>
      </c>
      <c r="C26" s="2">
        <v>0.1</v>
      </c>
      <c r="D26" s="2">
        <v>0.23</v>
      </c>
      <c r="E26" s="2">
        <v>0.11</v>
      </c>
      <c r="F26" s="2">
        <v>0.11</v>
      </c>
      <c r="G26" s="2">
        <v>0.3</v>
      </c>
      <c r="H26" s="2">
        <v>1.05</v>
      </c>
      <c r="I26" s="2">
        <v>0.36</v>
      </c>
      <c r="J26" s="2">
        <v>0.22</v>
      </c>
      <c r="K26" s="2">
        <v>0.36</v>
      </c>
      <c r="L26" s="2">
        <v>0.4</v>
      </c>
      <c r="M26" s="2">
        <v>0.28999999999999998</v>
      </c>
      <c r="N26" s="2">
        <v>0.62</v>
      </c>
      <c r="O26" s="2">
        <v>0.75</v>
      </c>
      <c r="P26" s="2">
        <v>0.4</v>
      </c>
      <c r="Q26" s="2">
        <v>0.34</v>
      </c>
      <c r="R26" s="2">
        <v>0.45</v>
      </c>
      <c r="S26" s="2">
        <v>0.43</v>
      </c>
    </row>
    <row r="27" spans="1:19" s="2" customFormat="1" x14ac:dyDescent="0.25">
      <c r="A27" s="2" t="s">
        <v>89</v>
      </c>
      <c r="B27" s="2" t="s">
        <v>88</v>
      </c>
      <c r="C27" s="2">
        <v>0.16</v>
      </c>
      <c r="D27" s="2">
        <v>1.21</v>
      </c>
      <c r="E27" s="2">
        <v>0.36</v>
      </c>
      <c r="F27" s="2">
        <v>0.63</v>
      </c>
      <c r="G27" s="2">
        <v>1.37</v>
      </c>
      <c r="H27" s="2">
        <v>1.38</v>
      </c>
      <c r="I27" s="2">
        <v>2.69</v>
      </c>
      <c r="J27" s="2">
        <v>0.87</v>
      </c>
      <c r="K27" s="2">
        <v>1.1100000000000001</v>
      </c>
      <c r="L27" s="2">
        <v>0.84</v>
      </c>
      <c r="M27" s="2">
        <v>0.55000000000000004</v>
      </c>
      <c r="N27" s="2">
        <v>2.0299999999999998</v>
      </c>
      <c r="O27" s="2">
        <v>1.9</v>
      </c>
      <c r="P27" s="2">
        <v>1.54</v>
      </c>
      <c r="Q27" s="2">
        <v>0.99</v>
      </c>
      <c r="R27" s="2">
        <v>1.46</v>
      </c>
      <c r="S27" s="2">
        <v>1.51</v>
      </c>
    </row>
    <row r="28" spans="1:19" x14ac:dyDescent="0.25">
      <c r="A28" t="s">
        <v>90</v>
      </c>
      <c r="B28" t="s">
        <v>91</v>
      </c>
      <c r="C28">
        <v>0.05</v>
      </c>
      <c r="D28">
        <v>0.05</v>
      </c>
      <c r="E28">
        <v>0.49</v>
      </c>
      <c r="F28">
        <v>0.43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0.05</v>
      </c>
      <c r="N28">
        <v>0.05</v>
      </c>
      <c r="O28">
        <v>0.05</v>
      </c>
      <c r="P28">
        <v>7.0000000000000007E-2</v>
      </c>
      <c r="Q28">
        <v>0.5</v>
      </c>
      <c r="R28">
        <v>0.05</v>
      </c>
      <c r="S28">
        <v>0.05</v>
      </c>
    </row>
    <row r="29" spans="1:19" x14ac:dyDescent="0.25">
      <c r="A29" t="s">
        <v>92</v>
      </c>
      <c r="B29" t="s">
        <v>93</v>
      </c>
      <c r="C29">
        <v>0.02</v>
      </c>
      <c r="D29">
        <v>0.03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0.09</v>
      </c>
      <c r="K29">
        <v>0.02</v>
      </c>
      <c r="L29">
        <v>0.02</v>
      </c>
      <c r="M29">
        <v>0.02</v>
      </c>
      <c r="N29">
        <v>0.02</v>
      </c>
      <c r="O29">
        <v>0.09</v>
      </c>
      <c r="P29">
        <v>0.02</v>
      </c>
      <c r="Q29">
        <v>0.02</v>
      </c>
      <c r="R29">
        <v>0.02</v>
      </c>
      <c r="S29">
        <v>0.02</v>
      </c>
    </row>
    <row r="30" spans="1:19" x14ac:dyDescent="0.25">
      <c r="A30" t="s">
        <v>94</v>
      </c>
      <c r="B30" t="s">
        <v>95</v>
      </c>
      <c r="C30">
        <v>0.1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</row>
    <row r="31" spans="1:19" s="2" customFormat="1" x14ac:dyDescent="0.25">
      <c r="A31" s="2" t="s">
        <v>96</v>
      </c>
      <c r="B31" s="2" t="s">
        <v>97</v>
      </c>
      <c r="C31" s="2">
        <v>0.03</v>
      </c>
      <c r="D31" s="2">
        <v>0.04</v>
      </c>
      <c r="E31" s="2">
        <v>0.1</v>
      </c>
      <c r="F31" s="2">
        <v>0.13</v>
      </c>
      <c r="G31" s="2">
        <v>0.09</v>
      </c>
      <c r="H31" s="2">
        <v>0.11</v>
      </c>
      <c r="I31" s="2">
        <v>0.08</v>
      </c>
      <c r="J31" s="2">
        <v>0.05</v>
      </c>
      <c r="K31" s="2">
        <v>7.0000000000000007E-2</v>
      </c>
      <c r="L31" s="2">
        <v>0.06</v>
      </c>
      <c r="M31" s="2">
        <v>0.05</v>
      </c>
      <c r="N31" s="2">
        <v>0.04</v>
      </c>
      <c r="O31" s="2">
        <v>0.15</v>
      </c>
      <c r="P31" s="2">
        <v>0.13300000000000001</v>
      </c>
      <c r="Q31" s="2">
        <v>7.0000000000000007E-2</v>
      </c>
      <c r="R31" s="2">
        <v>0.10199999999999999</v>
      </c>
      <c r="S31" s="2">
        <v>0.11700000000000001</v>
      </c>
    </row>
    <row r="32" spans="1:19" s="2" customFormat="1" x14ac:dyDescent="0.25">
      <c r="A32" s="2" t="s">
        <v>98</v>
      </c>
      <c r="B32" s="2" t="s">
        <v>97</v>
      </c>
      <c r="C32" s="2">
        <v>0.03</v>
      </c>
      <c r="D32" s="2">
        <v>0.09</v>
      </c>
      <c r="E32" s="2">
        <v>0.1</v>
      </c>
      <c r="F32" s="2">
        <v>0.17</v>
      </c>
      <c r="G32" s="2">
        <v>0.11</v>
      </c>
      <c r="H32" s="2">
        <v>0.13</v>
      </c>
      <c r="I32" s="2">
        <v>0.38</v>
      </c>
      <c r="J32" s="2">
        <v>0.05</v>
      </c>
      <c r="K32" s="2">
        <v>0.1</v>
      </c>
      <c r="L32" s="2">
        <v>0.08</v>
      </c>
      <c r="M32" s="2">
        <v>0.06</v>
      </c>
      <c r="N32" s="2">
        <v>0.09</v>
      </c>
      <c r="O32" s="2">
        <v>0.23</v>
      </c>
      <c r="P32" s="2">
        <v>0.158</v>
      </c>
      <c r="Q32" s="2">
        <v>7.0000000000000007E-2</v>
      </c>
      <c r="R32" s="2">
        <v>0.13200000000000001</v>
      </c>
      <c r="S32" s="2">
        <v>0.126</v>
      </c>
    </row>
    <row r="33" spans="1:19" x14ac:dyDescent="0.25">
      <c r="A33" t="s">
        <v>99</v>
      </c>
      <c r="B33" t="s">
        <v>100</v>
      </c>
      <c r="C33">
        <v>2.0000000000000001E-4</v>
      </c>
      <c r="D33">
        <v>2.0000000000000001E-4</v>
      </c>
      <c r="E33">
        <v>2.0000000000000001E-4</v>
      </c>
      <c r="F33">
        <v>2.0000000000000001E-4</v>
      </c>
      <c r="G33">
        <v>2.0000000000000001E-4</v>
      </c>
      <c r="H33">
        <v>2.0000000000000001E-4</v>
      </c>
      <c r="I33">
        <v>2.0000000000000001E-4</v>
      </c>
      <c r="J33">
        <v>2.0000000000000001E-4</v>
      </c>
      <c r="K33">
        <v>2.0000000000000001E-4</v>
      </c>
      <c r="L33">
        <v>2.0000000000000001E-4</v>
      </c>
      <c r="M33">
        <v>2.0000000000000001E-4</v>
      </c>
      <c r="N33">
        <v>2.0000000000000001E-4</v>
      </c>
      <c r="O33">
        <v>2.0000000000000001E-4</v>
      </c>
      <c r="P33">
        <v>2.0000000000000001E-4</v>
      </c>
      <c r="Q33">
        <v>2.0000000000000001E-4</v>
      </c>
      <c r="R33">
        <v>2.0000000000000001E-4</v>
      </c>
      <c r="S33">
        <v>2.0000000000000001E-4</v>
      </c>
    </row>
    <row r="34" spans="1:19" x14ac:dyDescent="0.25">
      <c r="A34" t="s">
        <v>101</v>
      </c>
      <c r="B34" t="s">
        <v>102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  <c r="M34">
        <v>0.01</v>
      </c>
      <c r="N34">
        <v>0.01</v>
      </c>
      <c r="O34">
        <v>0.01</v>
      </c>
      <c r="P34">
        <v>0.01</v>
      </c>
      <c r="Q34">
        <v>0.01</v>
      </c>
      <c r="R34">
        <v>0.01</v>
      </c>
      <c r="S34">
        <v>0.01</v>
      </c>
    </row>
    <row r="35" spans="1:19" x14ac:dyDescent="0.25">
      <c r="A35" t="s">
        <v>103</v>
      </c>
      <c r="B35" t="s">
        <v>144</v>
      </c>
      <c r="C35">
        <v>6.86</v>
      </c>
      <c r="D35">
        <v>0.18</v>
      </c>
      <c r="E35">
        <v>1.01</v>
      </c>
      <c r="F35">
        <v>0.91</v>
      </c>
      <c r="G35">
        <v>0.28000000000000003</v>
      </c>
      <c r="H35">
        <v>0.37</v>
      </c>
      <c r="I35">
        <v>0.36</v>
      </c>
      <c r="J35">
        <v>0.63</v>
      </c>
      <c r="K35">
        <v>0.51</v>
      </c>
      <c r="L35">
        <v>0.67</v>
      </c>
      <c r="M35">
        <v>0.68</v>
      </c>
      <c r="N35">
        <v>0.54</v>
      </c>
      <c r="O35">
        <v>0.31</v>
      </c>
      <c r="P35">
        <v>0.49</v>
      </c>
      <c r="Q35">
        <v>0.37</v>
      </c>
      <c r="R35">
        <v>0.3</v>
      </c>
      <c r="S35">
        <v>0.38</v>
      </c>
    </row>
    <row r="36" spans="1:19" x14ac:dyDescent="0.25">
      <c r="A36" t="s">
        <v>105</v>
      </c>
      <c r="B36" t="s">
        <v>145</v>
      </c>
      <c r="C36">
        <v>0.05</v>
      </c>
      <c r="D36">
        <v>0.02</v>
      </c>
      <c r="E36">
        <v>0.02</v>
      </c>
      <c r="F36">
        <v>0.02</v>
      </c>
      <c r="G36">
        <v>0.02</v>
      </c>
      <c r="H36">
        <v>0.02</v>
      </c>
      <c r="I36">
        <v>0.02</v>
      </c>
      <c r="J36">
        <v>0.02</v>
      </c>
      <c r="K36">
        <v>0.02</v>
      </c>
      <c r="L36">
        <v>0.02</v>
      </c>
      <c r="M36">
        <v>0.03</v>
      </c>
      <c r="N36">
        <v>0.03</v>
      </c>
      <c r="O36">
        <v>0.02</v>
      </c>
      <c r="P36">
        <v>0.02</v>
      </c>
      <c r="Q36">
        <v>0.02</v>
      </c>
      <c r="R36">
        <v>0.02</v>
      </c>
      <c r="S36">
        <v>0.02</v>
      </c>
    </row>
    <row r="37" spans="1:19" ht="30" x14ac:dyDescent="0.25">
      <c r="A37" s="1" t="s">
        <v>146</v>
      </c>
      <c r="B37" s="1" t="s">
        <v>147</v>
      </c>
      <c r="C37">
        <v>0.06</v>
      </c>
      <c r="D37">
        <v>0.06</v>
      </c>
      <c r="E37">
        <v>0.11</v>
      </c>
      <c r="F37">
        <v>0.06</v>
      </c>
      <c r="G37">
        <v>0.06</v>
      </c>
      <c r="H37">
        <v>0.06</v>
      </c>
      <c r="I37">
        <v>0.06</v>
      </c>
      <c r="J37">
        <v>0.06</v>
      </c>
      <c r="K37">
        <v>0.06</v>
      </c>
      <c r="L37">
        <v>0.06</v>
      </c>
      <c r="M37">
        <v>0.06</v>
      </c>
      <c r="N37">
        <v>0.06</v>
      </c>
      <c r="O37">
        <v>0.06</v>
      </c>
      <c r="P37">
        <v>0.06</v>
      </c>
      <c r="Q37">
        <v>0.06</v>
      </c>
      <c r="R37">
        <v>0.06</v>
      </c>
      <c r="S37">
        <v>0.06</v>
      </c>
    </row>
    <row r="38" spans="1:19" x14ac:dyDescent="0.25">
      <c r="A38" t="s">
        <v>109</v>
      </c>
      <c r="B38" t="s">
        <v>86</v>
      </c>
      <c r="C38">
        <v>2.5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  <c r="P38">
        <v>2.5</v>
      </c>
      <c r="Q38">
        <v>2.5</v>
      </c>
      <c r="R38">
        <v>2.5</v>
      </c>
      <c r="S38">
        <v>2.5</v>
      </c>
    </row>
    <row r="39" spans="1:19" x14ac:dyDescent="0.25">
      <c r="A39" t="s">
        <v>110</v>
      </c>
      <c r="B39" t="s">
        <v>143</v>
      </c>
      <c r="C39">
        <v>6.68</v>
      </c>
      <c r="D39">
        <v>9.58</v>
      </c>
      <c r="E39">
        <v>6.89</v>
      </c>
      <c r="F39">
        <v>7.08</v>
      </c>
      <c r="G39">
        <v>4.3600000000000003</v>
      </c>
      <c r="H39">
        <v>6.8</v>
      </c>
      <c r="I39">
        <v>7.13</v>
      </c>
      <c r="J39">
        <v>5.03</v>
      </c>
      <c r="K39">
        <v>6.49</v>
      </c>
      <c r="L39">
        <v>5.66</v>
      </c>
      <c r="M39">
        <v>7.25</v>
      </c>
      <c r="N39">
        <v>7.26</v>
      </c>
      <c r="O39">
        <v>7.56</v>
      </c>
      <c r="P39">
        <v>6.68</v>
      </c>
      <c r="Q39">
        <v>6.2</v>
      </c>
      <c r="R39">
        <v>5.86</v>
      </c>
      <c r="S39">
        <v>5.19</v>
      </c>
    </row>
    <row r="40" spans="1:19" x14ac:dyDescent="0.25">
      <c r="A40" t="s">
        <v>111</v>
      </c>
      <c r="B40" t="s">
        <v>46</v>
      </c>
      <c r="C40">
        <v>7.61</v>
      </c>
      <c r="D40">
        <v>6.92</v>
      </c>
      <c r="E40">
        <v>7.38</v>
      </c>
      <c r="F40">
        <v>7.34</v>
      </c>
      <c r="G40">
        <v>5.94</v>
      </c>
      <c r="H40">
        <v>6.57</v>
      </c>
      <c r="I40">
        <v>7.5</v>
      </c>
      <c r="J40">
        <v>7.34</v>
      </c>
      <c r="K40">
        <v>7.58</v>
      </c>
      <c r="L40">
        <v>6.38</v>
      </c>
      <c r="M40">
        <v>6.3</v>
      </c>
      <c r="N40">
        <v>6.04</v>
      </c>
      <c r="O40">
        <v>7.02</v>
      </c>
      <c r="P40">
        <v>6.66</v>
      </c>
      <c r="Q40">
        <v>7.2</v>
      </c>
      <c r="R40">
        <v>6.52</v>
      </c>
      <c r="S40">
        <v>6.91</v>
      </c>
    </row>
    <row r="41" spans="1:19" x14ac:dyDescent="0.25">
      <c r="A41" t="s">
        <v>112</v>
      </c>
      <c r="B41" t="s">
        <v>113</v>
      </c>
      <c r="C41">
        <v>5.0000000000000001E-3</v>
      </c>
      <c r="D41">
        <v>5.0000000000000001E-3</v>
      </c>
      <c r="E41">
        <v>5.0000000000000001E-3</v>
      </c>
      <c r="F41">
        <v>5.0000000000000001E-3</v>
      </c>
      <c r="G41">
        <v>5.0000000000000001E-3</v>
      </c>
      <c r="H41">
        <v>5.0000000000000001E-3</v>
      </c>
      <c r="I41">
        <v>5.0000000000000001E-3</v>
      </c>
      <c r="J41">
        <v>5.0000000000000001E-3</v>
      </c>
      <c r="K41">
        <v>5.0000000000000001E-3</v>
      </c>
      <c r="L41">
        <v>5.0000000000000001E-3</v>
      </c>
      <c r="M41">
        <v>5.0000000000000001E-3</v>
      </c>
      <c r="N41">
        <v>5.0000000000000001E-3</v>
      </c>
      <c r="O41">
        <v>5.0000000000000001E-3</v>
      </c>
      <c r="P41">
        <v>5.0000000000000001E-3</v>
      </c>
      <c r="Q41">
        <v>5.0000000000000001E-3</v>
      </c>
      <c r="R41">
        <v>5.0000000000000001E-3</v>
      </c>
      <c r="S41">
        <v>5.0000000000000001E-3</v>
      </c>
    </row>
    <row r="42" spans="1:19" x14ac:dyDescent="0.25">
      <c r="A42" t="s">
        <v>114</v>
      </c>
      <c r="B42" t="s">
        <v>115</v>
      </c>
      <c r="C42">
        <v>0.01</v>
      </c>
      <c r="D42">
        <v>0.01</v>
      </c>
      <c r="E42">
        <v>0.01</v>
      </c>
      <c r="F42">
        <v>0.01</v>
      </c>
      <c r="G42">
        <v>0.01</v>
      </c>
      <c r="H42">
        <v>0.01</v>
      </c>
      <c r="I42">
        <v>0.01</v>
      </c>
      <c r="J42">
        <v>0.01</v>
      </c>
      <c r="K42">
        <v>0.01</v>
      </c>
      <c r="L42">
        <v>0.01</v>
      </c>
      <c r="M42">
        <v>0.01</v>
      </c>
      <c r="N42">
        <v>0.01</v>
      </c>
      <c r="O42">
        <v>0.01</v>
      </c>
      <c r="P42">
        <v>0.01</v>
      </c>
      <c r="Q42">
        <v>0.01</v>
      </c>
      <c r="R42">
        <v>0.01</v>
      </c>
      <c r="S42">
        <v>0.01</v>
      </c>
    </row>
    <row r="43" spans="1:19" x14ac:dyDescent="0.25">
      <c r="A43" t="s">
        <v>116</v>
      </c>
      <c r="B43" t="s">
        <v>117</v>
      </c>
      <c r="C43">
        <v>33</v>
      </c>
      <c r="D43">
        <v>37.5</v>
      </c>
      <c r="E43">
        <v>40.5</v>
      </c>
      <c r="F43">
        <v>156</v>
      </c>
      <c r="G43">
        <v>44</v>
      </c>
      <c r="H43">
        <v>56</v>
      </c>
      <c r="I43">
        <v>15.5</v>
      </c>
      <c r="J43">
        <v>47.5</v>
      </c>
      <c r="K43">
        <v>114</v>
      </c>
      <c r="L43">
        <v>34.5</v>
      </c>
      <c r="M43">
        <v>37</v>
      </c>
      <c r="N43">
        <v>39</v>
      </c>
      <c r="O43">
        <v>40</v>
      </c>
      <c r="P43">
        <v>53.5</v>
      </c>
      <c r="Q43">
        <v>108</v>
      </c>
      <c r="R43">
        <v>33</v>
      </c>
      <c r="S43">
        <v>56.5</v>
      </c>
    </row>
    <row r="44" spans="1:19" s="20" customFormat="1" x14ac:dyDescent="0.25">
      <c r="A44" s="20" t="s">
        <v>118</v>
      </c>
      <c r="B44" s="20" t="s">
        <v>119</v>
      </c>
      <c r="C44" s="20">
        <v>11</v>
      </c>
      <c r="D44" s="20">
        <v>14</v>
      </c>
      <c r="E44" s="20">
        <v>18</v>
      </c>
      <c r="F44" s="20">
        <v>11</v>
      </c>
      <c r="G44" s="20">
        <v>46.5</v>
      </c>
      <c r="H44" s="20">
        <v>11</v>
      </c>
      <c r="I44" s="20">
        <v>26</v>
      </c>
      <c r="J44" s="20">
        <v>11</v>
      </c>
      <c r="K44" s="20">
        <v>11</v>
      </c>
      <c r="L44" s="20">
        <v>11</v>
      </c>
      <c r="M44" s="20">
        <v>11</v>
      </c>
      <c r="N44" s="20">
        <v>22</v>
      </c>
      <c r="O44" s="20">
        <v>11</v>
      </c>
      <c r="P44" s="20">
        <v>11</v>
      </c>
      <c r="Q44" s="20">
        <v>14.5</v>
      </c>
      <c r="R44" s="20">
        <v>11</v>
      </c>
      <c r="S44" s="20">
        <v>11</v>
      </c>
    </row>
    <row r="45" spans="1:19" ht="30" x14ac:dyDescent="0.25">
      <c r="A45" t="s">
        <v>120</v>
      </c>
      <c r="B45" s="1" t="s">
        <v>148</v>
      </c>
      <c r="C45">
        <v>0.3</v>
      </c>
      <c r="D45">
        <v>0.3</v>
      </c>
      <c r="E45">
        <v>0.3</v>
      </c>
      <c r="F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</row>
    <row r="46" spans="1:19" x14ac:dyDescent="0.25">
      <c r="A46" t="s">
        <v>122</v>
      </c>
      <c r="B46" t="s">
        <v>149</v>
      </c>
      <c r="C46">
        <v>3.77</v>
      </c>
      <c r="D46">
        <v>2.4500000000000002</v>
      </c>
      <c r="E46">
        <v>3.98</v>
      </c>
      <c r="F46">
        <v>4.3499999999999996</v>
      </c>
      <c r="G46">
        <v>4.79</v>
      </c>
      <c r="H46">
        <v>2.46</v>
      </c>
      <c r="I46">
        <v>2.56</v>
      </c>
      <c r="J46">
        <v>1.86</v>
      </c>
      <c r="K46">
        <v>3.04</v>
      </c>
      <c r="L46">
        <v>2.2000000000000002</v>
      </c>
      <c r="M46">
        <v>2.78</v>
      </c>
      <c r="N46">
        <v>2.37</v>
      </c>
      <c r="O46">
        <v>4.91</v>
      </c>
      <c r="P46">
        <v>3.23</v>
      </c>
      <c r="Q46">
        <v>4.93</v>
      </c>
      <c r="R46">
        <v>2.25</v>
      </c>
      <c r="S46">
        <v>1.94</v>
      </c>
    </row>
    <row r="47" spans="1:19" x14ac:dyDescent="0.25">
      <c r="A47" t="s">
        <v>124</v>
      </c>
      <c r="B47" t="s">
        <v>150</v>
      </c>
      <c r="C47">
        <v>2E-3</v>
      </c>
      <c r="D47">
        <v>2E-3</v>
      </c>
      <c r="E47">
        <v>2E-3</v>
      </c>
      <c r="F47">
        <v>2E-3</v>
      </c>
      <c r="G47">
        <v>2E-3</v>
      </c>
      <c r="H47">
        <v>2E-3</v>
      </c>
      <c r="I47">
        <v>2E-3</v>
      </c>
      <c r="J47">
        <v>2E-3</v>
      </c>
      <c r="K47">
        <v>2E-3</v>
      </c>
      <c r="L47">
        <v>2E-3</v>
      </c>
      <c r="M47">
        <v>2E-3</v>
      </c>
      <c r="N47">
        <v>2E-3</v>
      </c>
      <c r="O47">
        <v>2E-3</v>
      </c>
      <c r="P47">
        <v>2E-3</v>
      </c>
      <c r="Q47">
        <v>2E-3</v>
      </c>
      <c r="R47">
        <v>2E-3</v>
      </c>
      <c r="S47">
        <v>2E-3</v>
      </c>
    </row>
    <row r="48" spans="1:19" x14ac:dyDescent="0.25">
      <c r="A48" t="s">
        <v>126</v>
      </c>
      <c r="B48" t="s">
        <v>127</v>
      </c>
      <c r="C48">
        <v>28.9</v>
      </c>
      <c r="D48">
        <v>28.9</v>
      </c>
      <c r="E48">
        <v>29.9</v>
      </c>
      <c r="F48">
        <v>27</v>
      </c>
      <c r="G48">
        <v>27</v>
      </c>
      <c r="H48">
        <v>29.3</v>
      </c>
      <c r="I48">
        <v>32.4</v>
      </c>
      <c r="J48">
        <v>28.6</v>
      </c>
      <c r="K48">
        <v>30</v>
      </c>
      <c r="L48">
        <v>33.1</v>
      </c>
      <c r="M48">
        <v>28.2</v>
      </c>
      <c r="N48">
        <v>27.4</v>
      </c>
      <c r="O48">
        <v>30.4</v>
      </c>
      <c r="P48">
        <v>28.6</v>
      </c>
      <c r="Q48">
        <v>29</v>
      </c>
      <c r="R48">
        <v>28.6</v>
      </c>
      <c r="S48">
        <v>28</v>
      </c>
    </row>
    <row r="49" spans="1:26" x14ac:dyDescent="0.25">
      <c r="A49" t="s">
        <v>128</v>
      </c>
      <c r="B49" t="s">
        <v>127</v>
      </c>
      <c r="C49">
        <v>26.7</v>
      </c>
      <c r="D49">
        <v>27.7</v>
      </c>
      <c r="E49">
        <v>28</v>
      </c>
      <c r="F49">
        <v>28.2</v>
      </c>
      <c r="G49">
        <v>28.1</v>
      </c>
      <c r="H49">
        <v>27.8</v>
      </c>
      <c r="I49">
        <v>26</v>
      </c>
      <c r="J49">
        <v>25.1</v>
      </c>
      <c r="K49">
        <v>26.9</v>
      </c>
      <c r="L49">
        <v>27</v>
      </c>
      <c r="M49">
        <v>27.2</v>
      </c>
      <c r="N49">
        <v>26.5</v>
      </c>
      <c r="O49">
        <v>26.9</v>
      </c>
      <c r="P49">
        <v>27.8</v>
      </c>
      <c r="Q49">
        <v>25.9</v>
      </c>
      <c r="R49">
        <v>30.1</v>
      </c>
      <c r="S49">
        <v>27</v>
      </c>
    </row>
    <row r="50" spans="1:26" x14ac:dyDescent="0.25">
      <c r="A50" t="s">
        <v>129</v>
      </c>
      <c r="B50" t="s">
        <v>130</v>
      </c>
      <c r="C50">
        <v>4.4800000000000004</v>
      </c>
      <c r="D50">
        <v>16.899999999999999</v>
      </c>
      <c r="E50">
        <v>11.4</v>
      </c>
      <c r="F50">
        <v>13.6</v>
      </c>
      <c r="G50">
        <v>9.3000000000000007</v>
      </c>
      <c r="H50">
        <v>11.2</v>
      </c>
      <c r="I50">
        <v>23.6</v>
      </c>
      <c r="J50">
        <v>8.15</v>
      </c>
      <c r="K50">
        <v>7.46</v>
      </c>
      <c r="L50">
        <v>8.17</v>
      </c>
      <c r="M50">
        <v>8.44</v>
      </c>
      <c r="N50">
        <v>29.5</v>
      </c>
      <c r="O50">
        <v>16</v>
      </c>
      <c r="P50">
        <v>12.5</v>
      </c>
      <c r="Q50">
        <v>17.600000000000001</v>
      </c>
      <c r="R50">
        <v>13.5</v>
      </c>
      <c r="S50">
        <v>13</v>
      </c>
    </row>
    <row r="51" spans="1:26" x14ac:dyDescent="0.25">
      <c r="A51" t="s">
        <v>131</v>
      </c>
      <c r="B51" t="s">
        <v>132</v>
      </c>
      <c r="C51">
        <v>0.02</v>
      </c>
      <c r="D51">
        <v>0.02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v>0.02</v>
      </c>
      <c r="K51">
        <v>0.02</v>
      </c>
      <c r="L51">
        <v>0.02</v>
      </c>
      <c r="M51">
        <v>0.02</v>
      </c>
      <c r="N51">
        <v>0.02</v>
      </c>
      <c r="O51">
        <v>0.02</v>
      </c>
      <c r="P51">
        <v>0.02</v>
      </c>
      <c r="Q51">
        <v>0.02</v>
      </c>
      <c r="R51">
        <v>0.02</v>
      </c>
      <c r="S51">
        <v>0.01</v>
      </c>
    </row>
    <row r="52" spans="1:26" x14ac:dyDescent="0.25">
      <c r="A52" t="s">
        <v>133</v>
      </c>
      <c r="B52" t="s">
        <v>134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</v>
      </c>
      <c r="K52">
        <v>0.1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v>0.1</v>
      </c>
    </row>
    <row r="54" spans="1:26" x14ac:dyDescent="0.25">
      <c r="Z54">
        <f t="shared" ref="Z54" si="0">MONTH(Z3)</f>
        <v>1</v>
      </c>
    </row>
    <row r="55" spans="1:26" x14ac:dyDescent="0.25">
      <c r="A55" s="14" t="s">
        <v>156</v>
      </c>
      <c r="C55">
        <f>IF(C4="","",MONTH(C4))</f>
        <v>12</v>
      </c>
      <c r="D55">
        <f t="shared" ref="D55:S55" si="1">IF(D4="","",MONTH(D4))</f>
        <v>1</v>
      </c>
      <c r="E55">
        <f t="shared" si="1"/>
        <v>2</v>
      </c>
      <c r="F55">
        <f t="shared" si="1"/>
        <v>3</v>
      </c>
      <c r="G55">
        <f t="shared" si="1"/>
        <v>4</v>
      </c>
      <c r="H55">
        <f t="shared" si="1"/>
        <v>5</v>
      </c>
      <c r="I55">
        <f t="shared" si="1"/>
        <v>6</v>
      </c>
      <c r="J55">
        <f t="shared" si="1"/>
        <v>7</v>
      </c>
      <c r="K55">
        <f t="shared" si="1"/>
        <v>8</v>
      </c>
      <c r="L55">
        <f t="shared" si="1"/>
        <v>9</v>
      </c>
      <c r="M55">
        <f t="shared" si="1"/>
        <v>10</v>
      </c>
      <c r="N55">
        <f t="shared" si="1"/>
        <v>11</v>
      </c>
      <c r="O55">
        <f t="shared" si="1"/>
        <v>12</v>
      </c>
      <c r="P55">
        <f t="shared" si="1"/>
        <v>1</v>
      </c>
      <c r="Q55">
        <f t="shared" si="1"/>
        <v>2</v>
      </c>
      <c r="R55">
        <f t="shared" si="1"/>
        <v>3</v>
      </c>
      <c r="S55">
        <f t="shared" si="1"/>
        <v>4</v>
      </c>
      <c r="Z55" t="str">
        <f t="shared" ref="Z55" si="2">IF(AND(Z54&gt;=6,Z54=10),"seca","chuvoso")</f>
        <v>chuvoso</v>
      </c>
    </row>
    <row r="56" spans="1:26" s="6" customFormat="1" x14ac:dyDescent="0.25">
      <c r="A56" s="14" t="s">
        <v>265</v>
      </c>
      <c r="C56" s="6" t="str">
        <f>IF(C55="","",IF(AND(C55&gt;=6,C55&lt;=10),"dry","wet"))</f>
        <v>wet</v>
      </c>
      <c r="D56" s="6" t="str">
        <f t="shared" ref="D56:S56" si="3">IF(D55="","",IF(AND(D55&gt;=6,D55&lt;=10),"dry","wet"))</f>
        <v>wet</v>
      </c>
      <c r="E56" s="6" t="str">
        <f t="shared" si="3"/>
        <v>wet</v>
      </c>
      <c r="F56" s="6" t="str">
        <f t="shared" si="3"/>
        <v>wet</v>
      </c>
      <c r="G56" s="6" t="str">
        <f t="shared" si="3"/>
        <v>wet</v>
      </c>
      <c r="H56" s="6" t="str">
        <f t="shared" si="3"/>
        <v>wet</v>
      </c>
      <c r="I56" s="6" t="str">
        <f t="shared" si="3"/>
        <v>dry</v>
      </c>
      <c r="J56" s="6" t="str">
        <f t="shared" si="3"/>
        <v>dry</v>
      </c>
      <c r="K56" s="6" t="str">
        <f t="shared" si="3"/>
        <v>dry</v>
      </c>
      <c r="L56" s="6" t="str">
        <f t="shared" si="3"/>
        <v>dry</v>
      </c>
      <c r="M56" s="6" t="str">
        <f t="shared" si="3"/>
        <v>dry</v>
      </c>
      <c r="N56" s="6" t="str">
        <f t="shared" si="3"/>
        <v>wet</v>
      </c>
      <c r="O56" s="6" t="str">
        <f t="shared" si="3"/>
        <v>wet</v>
      </c>
      <c r="P56" s="6" t="str">
        <f t="shared" si="3"/>
        <v>wet</v>
      </c>
      <c r="Q56" s="6" t="str">
        <f t="shared" si="3"/>
        <v>wet</v>
      </c>
      <c r="R56" s="6" t="str">
        <f t="shared" si="3"/>
        <v>wet</v>
      </c>
      <c r="S56" s="6" t="str">
        <f t="shared" si="3"/>
        <v>wet</v>
      </c>
    </row>
    <row r="57" spans="1:26" x14ac:dyDescent="0.25">
      <c r="A57" s="10" t="s">
        <v>157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 t="e">
        <f t="shared" ref="Z57" si="4">(Z17-Z16)/(Z16*Z43)</f>
        <v>#DIV/0!</v>
      </c>
    </row>
    <row r="58" spans="1:26" x14ac:dyDescent="0.25">
      <c r="A58" s="12" t="s">
        <v>275</v>
      </c>
      <c r="C58" s="4">
        <f>IF(C44&gt; 0,(C18-C17)/(C17*C44), " ")</f>
        <v>0</v>
      </c>
      <c r="D58" s="4">
        <f t="shared" ref="D58:S58" si="5">IF(D44&gt; 0,(D18-D17)/(D17*D44), " ")</f>
        <v>0</v>
      </c>
      <c r="E58" s="4">
        <f t="shared" si="5"/>
        <v>0</v>
      </c>
      <c r="F58" s="4">
        <f t="shared" si="5"/>
        <v>0</v>
      </c>
      <c r="G58" s="4">
        <f t="shared" si="5"/>
        <v>0</v>
      </c>
      <c r="H58" s="4">
        <f t="shared" si="5"/>
        <v>0</v>
      </c>
      <c r="I58" s="4">
        <f t="shared" si="5"/>
        <v>0</v>
      </c>
      <c r="J58" s="4">
        <f t="shared" si="5"/>
        <v>0</v>
      </c>
      <c r="K58" s="4">
        <f t="shared" si="5"/>
        <v>0</v>
      </c>
      <c r="L58" s="4">
        <f t="shared" si="5"/>
        <v>0</v>
      </c>
      <c r="M58" s="4">
        <f t="shared" si="5"/>
        <v>0</v>
      </c>
      <c r="N58" s="4">
        <f t="shared" si="5"/>
        <v>0</v>
      </c>
      <c r="O58" s="4">
        <f t="shared" si="5"/>
        <v>0</v>
      </c>
      <c r="P58" s="4">
        <f t="shared" si="5"/>
        <v>0</v>
      </c>
      <c r="Q58" s="4">
        <f t="shared" si="5"/>
        <v>0</v>
      </c>
      <c r="R58" s="4">
        <f t="shared" si="5"/>
        <v>0</v>
      </c>
      <c r="S58" s="4">
        <f t="shared" si="5"/>
        <v>0</v>
      </c>
      <c r="T58" s="4"/>
      <c r="U58" s="4"/>
      <c r="V58" s="4"/>
      <c r="W58" s="4"/>
      <c r="X58" s="4"/>
      <c r="Y58" s="4"/>
      <c r="Z58" s="4" t="e">
        <f t="shared" ref="Z58" si="6">(Z26-Z25)/(Z25*Z43)</f>
        <v>#DIV/0!</v>
      </c>
    </row>
    <row r="59" spans="1:26" s="4" customFormat="1" x14ac:dyDescent="0.25">
      <c r="A59" s="12" t="s">
        <v>276</v>
      </c>
      <c r="C59" s="4">
        <f>IF(C44&gt; 0,(C27-C26)/(C26*C44)," ")</f>
        <v>5.4545454545454536E-2</v>
      </c>
      <c r="D59" s="4">
        <f t="shared" ref="D59:S59" si="7">IF(D44&gt; 0,(D27-D26)/(D26*D44)," ")</f>
        <v>0.30434782608695649</v>
      </c>
      <c r="E59" s="4">
        <f t="shared" si="7"/>
        <v>0.12626262626262627</v>
      </c>
      <c r="F59" s="4">
        <f t="shared" si="7"/>
        <v>0.42975206611570249</v>
      </c>
      <c r="G59" s="4">
        <f t="shared" si="7"/>
        <v>7.6702508960573484E-2</v>
      </c>
      <c r="H59" s="4">
        <f t="shared" si="7"/>
        <v>2.8571428571428557E-2</v>
      </c>
      <c r="I59" s="4">
        <f t="shared" si="7"/>
        <v>0.24893162393162396</v>
      </c>
      <c r="J59" s="4">
        <f t="shared" si="7"/>
        <v>0.26859504132231404</v>
      </c>
      <c r="K59" s="4">
        <f t="shared" si="7"/>
        <v>0.18939393939393942</v>
      </c>
      <c r="L59" s="4">
        <f t="shared" si="7"/>
        <v>9.9999999999999978E-2</v>
      </c>
      <c r="M59" s="4">
        <f t="shared" si="7"/>
        <v>8.150470219435739E-2</v>
      </c>
      <c r="N59" s="4">
        <f t="shared" si="7"/>
        <v>0.10337243401759529</v>
      </c>
      <c r="O59" s="4">
        <f t="shared" si="7"/>
        <v>0.13939393939393938</v>
      </c>
      <c r="P59" s="4">
        <f t="shared" si="7"/>
        <v>0.25909090909090909</v>
      </c>
      <c r="Q59" s="4">
        <f t="shared" si="7"/>
        <v>0.13184584178498981</v>
      </c>
      <c r="R59" s="4">
        <f t="shared" si="7"/>
        <v>0.20404040404040402</v>
      </c>
      <c r="S59" s="4">
        <f t="shared" si="7"/>
        <v>0.22832980972515859</v>
      </c>
      <c r="Z59" s="4" t="e">
        <f t="shared" ref="Z59" si="8">(Z31-Z30)/(Z30*Z43)</f>
        <v>#DIV/0!</v>
      </c>
    </row>
    <row r="60" spans="1:26" x14ac:dyDescent="0.25">
      <c r="A60" s="12" t="s">
        <v>277</v>
      </c>
      <c r="C60">
        <f>IF(C44&gt; 0,(C32-C31)/(C31*C44), " ")</f>
        <v>0</v>
      </c>
      <c r="D60">
        <f t="shared" ref="D60:S60" si="9">IF(D44&gt; 0,(D32-D31)/(D31*D44), " ")</f>
        <v>8.9285714285714274E-2</v>
      </c>
      <c r="E60">
        <f t="shared" si="9"/>
        <v>0</v>
      </c>
      <c r="F60">
        <f t="shared" si="9"/>
        <v>2.7972027972027975E-2</v>
      </c>
      <c r="G60">
        <f t="shared" si="9"/>
        <v>4.7789725209080062E-3</v>
      </c>
      <c r="H60">
        <f t="shared" si="9"/>
        <v>1.6528925619834715E-2</v>
      </c>
      <c r="I60">
        <f t="shared" si="9"/>
        <v>0.14423076923076922</v>
      </c>
      <c r="J60">
        <f t="shared" si="9"/>
        <v>0</v>
      </c>
      <c r="K60">
        <f t="shared" si="9"/>
        <v>3.896103896103896E-2</v>
      </c>
      <c r="L60">
        <f t="shared" si="9"/>
        <v>3.0303030303030314E-2</v>
      </c>
      <c r="M60">
        <f t="shared" si="9"/>
        <v>1.8181818181818171E-2</v>
      </c>
      <c r="N60">
        <f t="shared" si="9"/>
        <v>5.6818181818181816E-2</v>
      </c>
      <c r="O60">
        <f t="shared" si="9"/>
        <v>4.8484848484848499E-2</v>
      </c>
      <c r="P60">
        <f t="shared" si="9"/>
        <v>1.7088174982911819E-2</v>
      </c>
      <c r="Q60">
        <f t="shared" si="9"/>
        <v>0</v>
      </c>
      <c r="R60">
        <f t="shared" si="9"/>
        <v>2.6737967914438516E-2</v>
      </c>
      <c r="S60">
        <f t="shared" si="9"/>
        <v>6.9930069930069878E-3</v>
      </c>
    </row>
    <row r="61" spans="1:26" x14ac:dyDescent="0.25">
      <c r="A61" s="10" t="s">
        <v>278</v>
      </c>
      <c r="C61">
        <f>IF(C58=" ","  ",AVERAGEIF(C58:C60,"&lt;&gt;0",C58:C60))</f>
        <v>5.4545454545454536E-2</v>
      </c>
      <c r="D61">
        <f t="shared" ref="D61:S61" si="10">IF(D58=" ","  ",AVERAGEIF(D58:D60,"&lt;&gt;0",D58:D60))</f>
        <v>0.19681677018633537</v>
      </c>
      <c r="E61">
        <f t="shared" si="10"/>
        <v>0.12626262626262627</v>
      </c>
      <c r="F61">
        <f t="shared" si="10"/>
        <v>0.22886204704386523</v>
      </c>
      <c r="G61">
        <f t="shared" si="10"/>
        <v>4.0740740740740744E-2</v>
      </c>
      <c r="H61">
        <f t="shared" si="10"/>
        <v>2.2550177095631636E-2</v>
      </c>
      <c r="I61">
        <f t="shared" si="10"/>
        <v>0.1965811965811966</v>
      </c>
      <c r="J61">
        <f t="shared" si="10"/>
        <v>0.26859504132231404</v>
      </c>
      <c r="K61">
        <f t="shared" si="10"/>
        <v>0.11417748917748918</v>
      </c>
      <c r="L61">
        <f t="shared" si="10"/>
        <v>6.5151515151515141E-2</v>
      </c>
      <c r="M61">
        <f t="shared" si="10"/>
        <v>4.9843260188087782E-2</v>
      </c>
      <c r="N61">
        <f t="shared" si="10"/>
        <v>8.0095307917888547E-2</v>
      </c>
      <c r="O61">
        <f t="shared" si="10"/>
        <v>9.3939393939393934E-2</v>
      </c>
      <c r="P61">
        <f t="shared" si="10"/>
        <v>0.13808954203691046</v>
      </c>
      <c r="Q61">
        <f t="shared" si="10"/>
        <v>0.13184584178498981</v>
      </c>
      <c r="R61">
        <f t="shared" si="10"/>
        <v>0.11538918597742127</v>
      </c>
      <c r="S61">
        <f t="shared" si="10"/>
        <v>0.11766140835908279</v>
      </c>
    </row>
    <row r="62" spans="1:26" x14ac:dyDescent="0.25">
      <c r="A62" s="9" t="s">
        <v>111</v>
      </c>
      <c r="C62">
        <f>IF(C61=" "," ",IF(C40&gt;0,C40," "))</f>
        <v>7.61</v>
      </c>
      <c r="D62">
        <f t="shared" ref="D62:S62" si="11">IF(D61=" "," ",IF(D40&gt;0,D40," "))</f>
        <v>6.92</v>
      </c>
      <c r="E62">
        <f t="shared" si="11"/>
        <v>7.38</v>
      </c>
      <c r="F62">
        <f t="shared" si="11"/>
        <v>7.34</v>
      </c>
      <c r="G62">
        <f t="shared" si="11"/>
        <v>5.94</v>
      </c>
      <c r="H62">
        <f t="shared" si="11"/>
        <v>6.57</v>
      </c>
      <c r="I62">
        <f t="shared" si="11"/>
        <v>7.5</v>
      </c>
      <c r="J62">
        <f t="shared" si="11"/>
        <v>7.34</v>
      </c>
      <c r="K62">
        <f t="shared" si="11"/>
        <v>7.58</v>
      </c>
      <c r="L62">
        <f t="shared" si="11"/>
        <v>6.38</v>
      </c>
      <c r="M62">
        <f t="shared" si="11"/>
        <v>6.3</v>
      </c>
      <c r="N62">
        <f t="shared" si="11"/>
        <v>6.04</v>
      </c>
      <c r="O62">
        <f t="shared" si="11"/>
        <v>7.02</v>
      </c>
      <c r="P62">
        <f t="shared" si="11"/>
        <v>6.66</v>
      </c>
      <c r="Q62">
        <f t="shared" si="11"/>
        <v>7.2</v>
      </c>
      <c r="R62">
        <f t="shared" si="11"/>
        <v>6.52</v>
      </c>
      <c r="S62">
        <f t="shared" si="11"/>
        <v>6.91</v>
      </c>
    </row>
    <row r="63" spans="1:26" x14ac:dyDescent="0.25">
      <c r="A63" s="21" t="s">
        <v>266</v>
      </c>
      <c r="C63">
        <f>IF(C61=" "," ",IF(C49&gt;0,C49," "))</f>
        <v>26.7</v>
      </c>
      <c r="D63">
        <f t="shared" ref="D63:S63" si="12">IF(D61=" "," ",IF(D49&gt;0,D49," "))</f>
        <v>27.7</v>
      </c>
      <c r="E63">
        <f t="shared" si="12"/>
        <v>28</v>
      </c>
      <c r="F63">
        <f t="shared" si="12"/>
        <v>28.2</v>
      </c>
      <c r="G63">
        <f t="shared" si="12"/>
        <v>28.1</v>
      </c>
      <c r="H63">
        <f t="shared" si="12"/>
        <v>27.8</v>
      </c>
      <c r="I63">
        <f t="shared" si="12"/>
        <v>26</v>
      </c>
      <c r="J63">
        <f t="shared" si="12"/>
        <v>25.1</v>
      </c>
      <c r="K63">
        <f t="shared" si="12"/>
        <v>26.9</v>
      </c>
      <c r="L63">
        <f t="shared" si="12"/>
        <v>27</v>
      </c>
      <c r="M63">
        <f t="shared" si="12"/>
        <v>27.2</v>
      </c>
      <c r="N63">
        <f t="shared" si="12"/>
        <v>26.5</v>
      </c>
      <c r="O63">
        <f t="shared" si="12"/>
        <v>26.9</v>
      </c>
      <c r="P63">
        <f t="shared" si="12"/>
        <v>27.8</v>
      </c>
      <c r="Q63">
        <f t="shared" si="12"/>
        <v>25.9</v>
      </c>
      <c r="R63">
        <f t="shared" si="12"/>
        <v>30.1</v>
      </c>
      <c r="S63">
        <f t="shared" si="12"/>
        <v>27</v>
      </c>
    </row>
    <row r="64" spans="1:26" x14ac:dyDescent="0.25">
      <c r="A64" s="21" t="s">
        <v>267</v>
      </c>
      <c r="C64">
        <f>IF(C61=" "," ",IF(C39&gt;0,C39," "))</f>
        <v>6.68</v>
      </c>
      <c r="D64">
        <f t="shared" ref="D64:S64" si="13">IF(D61=" "," ",IF(D39&gt;0,D39," "))</f>
        <v>9.58</v>
      </c>
      <c r="E64">
        <f t="shared" si="13"/>
        <v>6.89</v>
      </c>
      <c r="F64">
        <f t="shared" si="13"/>
        <v>7.08</v>
      </c>
      <c r="G64">
        <f t="shared" si="13"/>
        <v>4.3600000000000003</v>
      </c>
      <c r="H64">
        <f t="shared" si="13"/>
        <v>6.8</v>
      </c>
      <c r="I64">
        <f t="shared" si="13"/>
        <v>7.13</v>
      </c>
      <c r="J64">
        <f t="shared" si="13"/>
        <v>5.03</v>
      </c>
      <c r="K64">
        <f t="shared" si="13"/>
        <v>6.49</v>
      </c>
      <c r="L64">
        <f t="shared" si="13"/>
        <v>5.66</v>
      </c>
      <c r="M64">
        <f t="shared" si="13"/>
        <v>7.25</v>
      </c>
      <c r="N64">
        <f t="shared" si="13"/>
        <v>7.26</v>
      </c>
      <c r="O64">
        <f t="shared" si="13"/>
        <v>7.56</v>
      </c>
      <c r="P64">
        <f t="shared" si="13"/>
        <v>6.68</v>
      </c>
      <c r="Q64">
        <f t="shared" si="13"/>
        <v>6.2</v>
      </c>
      <c r="R64">
        <f t="shared" si="13"/>
        <v>5.86</v>
      </c>
      <c r="S64">
        <f t="shared" si="13"/>
        <v>5.19</v>
      </c>
    </row>
    <row r="65" spans="1:27" x14ac:dyDescent="0.25">
      <c r="A65" s="21" t="s">
        <v>268</v>
      </c>
      <c r="C65">
        <f>IF(C61=" "," ",IF(C50&gt;0,C50," "))</f>
        <v>4.4800000000000004</v>
      </c>
      <c r="D65">
        <f t="shared" ref="D65:S65" si="14">IF(D61=" "," ",IF(D50&gt;0,D50," "))</f>
        <v>16.899999999999999</v>
      </c>
      <c r="E65">
        <f t="shared" si="14"/>
        <v>11.4</v>
      </c>
      <c r="F65">
        <f t="shared" si="14"/>
        <v>13.6</v>
      </c>
      <c r="G65">
        <f t="shared" si="14"/>
        <v>9.3000000000000007</v>
      </c>
      <c r="H65">
        <f t="shared" si="14"/>
        <v>11.2</v>
      </c>
      <c r="I65">
        <f t="shared" si="14"/>
        <v>23.6</v>
      </c>
      <c r="J65">
        <f t="shared" si="14"/>
        <v>8.15</v>
      </c>
      <c r="K65">
        <f t="shared" si="14"/>
        <v>7.46</v>
      </c>
      <c r="L65">
        <f t="shared" si="14"/>
        <v>8.17</v>
      </c>
      <c r="M65">
        <f t="shared" si="14"/>
        <v>8.44</v>
      </c>
      <c r="N65">
        <f t="shared" si="14"/>
        <v>29.5</v>
      </c>
      <c r="O65">
        <f t="shared" si="14"/>
        <v>16</v>
      </c>
      <c r="P65">
        <f t="shared" si="14"/>
        <v>12.5</v>
      </c>
      <c r="Q65">
        <f t="shared" si="14"/>
        <v>17.600000000000001</v>
      </c>
      <c r="R65">
        <f t="shared" si="14"/>
        <v>13.5</v>
      </c>
      <c r="S65">
        <f t="shared" si="14"/>
        <v>13</v>
      </c>
    </row>
    <row r="66" spans="1:27" x14ac:dyDescent="0.25">
      <c r="A66" s="21" t="s">
        <v>269</v>
      </c>
      <c r="C66">
        <f>IF(C61=" "," ",IF(C19&gt;0,C19," "))</f>
        <v>60</v>
      </c>
      <c r="D66">
        <f t="shared" ref="D66:S66" si="15">IF(D61=" "," ",IF(D19&gt;0,D19," "))</f>
        <v>47.2</v>
      </c>
      <c r="E66">
        <f t="shared" si="15"/>
        <v>77.2</v>
      </c>
      <c r="F66">
        <f t="shared" si="15"/>
        <v>262</v>
      </c>
      <c r="G66">
        <f t="shared" si="15"/>
        <v>68</v>
      </c>
      <c r="H66">
        <f t="shared" si="15"/>
        <v>91.2</v>
      </c>
      <c r="I66">
        <f t="shared" si="15"/>
        <v>24.6</v>
      </c>
      <c r="J66">
        <f t="shared" si="15"/>
        <v>65</v>
      </c>
      <c r="K66">
        <f t="shared" si="15"/>
        <v>177</v>
      </c>
      <c r="L66">
        <f t="shared" si="15"/>
        <v>40.6</v>
      </c>
      <c r="M66">
        <f t="shared" si="15"/>
        <v>45.5</v>
      </c>
      <c r="N66">
        <f t="shared" si="15"/>
        <v>57.1</v>
      </c>
      <c r="O66">
        <f t="shared" si="15"/>
        <v>50</v>
      </c>
      <c r="P66">
        <f t="shared" si="15"/>
        <v>59.6</v>
      </c>
      <c r="Q66">
        <f t="shared" si="15"/>
        <v>129</v>
      </c>
      <c r="R66">
        <f t="shared" si="15"/>
        <v>43.4</v>
      </c>
      <c r="S66">
        <f t="shared" si="15"/>
        <v>72.599999999999994</v>
      </c>
    </row>
    <row r="67" spans="1:27" x14ac:dyDescent="0.25">
      <c r="A67" s="21" t="s">
        <v>264</v>
      </c>
      <c r="C67" s="21" t="str">
        <f ca="1">RIGHT(CELL("nome.arquivo",A1),LEN(CELL("nome.arquivo",A1))-SEARCH("]",CELL("nome.arquivo",A1)))</f>
        <v>NWC23</v>
      </c>
      <c r="D67" s="21" t="str">
        <f t="shared" ref="D67:AA67" ca="1" si="16">RIGHT(CELL("nome.arquivo",B1),LEN(CELL("nome.arquivo",B1))-SEARCH("]",CELL("nome.arquivo",B1)))</f>
        <v>NWC23</v>
      </c>
      <c r="E67" s="21" t="str">
        <f t="shared" ca="1" si="16"/>
        <v>NWC23</v>
      </c>
      <c r="F67" s="21" t="str">
        <f t="shared" ca="1" si="16"/>
        <v>NWC23</v>
      </c>
      <c r="G67" s="21" t="str">
        <f t="shared" ca="1" si="16"/>
        <v>NWC23</v>
      </c>
      <c r="H67" s="21" t="str">
        <f t="shared" ca="1" si="16"/>
        <v>NWC23</v>
      </c>
      <c r="I67" s="21" t="str">
        <f t="shared" ca="1" si="16"/>
        <v>NWC23</v>
      </c>
      <c r="J67" s="21" t="str">
        <f t="shared" ca="1" si="16"/>
        <v>NWC23</v>
      </c>
      <c r="K67" s="21" t="str">
        <f t="shared" ca="1" si="16"/>
        <v>NWC23</v>
      </c>
      <c r="L67" s="21" t="str">
        <f t="shared" ca="1" si="16"/>
        <v>NWC23</v>
      </c>
      <c r="M67" s="21" t="str">
        <f t="shared" ca="1" si="16"/>
        <v>NWC23</v>
      </c>
      <c r="N67" s="21" t="str">
        <f t="shared" ca="1" si="16"/>
        <v>NWC23</v>
      </c>
      <c r="O67" s="21" t="str">
        <f t="shared" ca="1" si="16"/>
        <v>NWC23</v>
      </c>
      <c r="P67" s="21" t="str">
        <f t="shared" ca="1" si="16"/>
        <v>NWC23</v>
      </c>
      <c r="Q67" s="21" t="str">
        <f t="shared" ca="1" si="16"/>
        <v>NWC23</v>
      </c>
      <c r="R67" s="21" t="str">
        <f t="shared" ca="1" si="16"/>
        <v>NWC23</v>
      </c>
      <c r="S67" s="21" t="str">
        <f t="shared" ca="1" si="16"/>
        <v>NWC23</v>
      </c>
      <c r="T67" s="21" t="str">
        <f t="shared" ca="1" si="16"/>
        <v>NWC23</v>
      </c>
      <c r="U67" s="21" t="str">
        <f t="shared" ca="1" si="16"/>
        <v>NWC23</v>
      </c>
      <c r="V67" s="21" t="str">
        <f t="shared" ca="1" si="16"/>
        <v>NWC23</v>
      </c>
      <c r="W67" s="21" t="str">
        <f t="shared" ca="1" si="16"/>
        <v>NWC23</v>
      </c>
      <c r="X67" s="21" t="str">
        <f t="shared" ca="1" si="16"/>
        <v>NWC23</v>
      </c>
      <c r="Y67" s="21" t="str">
        <f t="shared" ca="1" si="16"/>
        <v>NWC23</v>
      </c>
      <c r="Z67" s="21" t="str">
        <f t="shared" ca="1" si="16"/>
        <v>NWC23</v>
      </c>
      <c r="AA67" s="21" t="str">
        <f t="shared" ca="1" si="16"/>
        <v>NWC23</v>
      </c>
    </row>
    <row r="68" spans="1:27" x14ac:dyDescent="0.25">
      <c r="A68" s="21" t="s">
        <v>270</v>
      </c>
      <c r="C68">
        <f>IF(C61=" "," ",IF(C44&gt;0,C44," "))</f>
        <v>11</v>
      </c>
      <c r="D68">
        <f t="shared" ref="D68:S68" si="17">IF(D61=" "," ",IF(D44&gt;0,D44," "))</f>
        <v>14</v>
      </c>
      <c r="E68">
        <f t="shared" si="17"/>
        <v>18</v>
      </c>
      <c r="F68">
        <f t="shared" si="17"/>
        <v>11</v>
      </c>
      <c r="G68">
        <f t="shared" si="17"/>
        <v>46.5</v>
      </c>
      <c r="H68">
        <f t="shared" si="17"/>
        <v>11</v>
      </c>
      <c r="I68">
        <f t="shared" si="17"/>
        <v>26</v>
      </c>
      <c r="J68">
        <f t="shared" si="17"/>
        <v>11</v>
      </c>
      <c r="K68">
        <f t="shared" si="17"/>
        <v>11</v>
      </c>
      <c r="L68">
        <f t="shared" si="17"/>
        <v>11</v>
      </c>
      <c r="M68">
        <f t="shared" si="17"/>
        <v>11</v>
      </c>
      <c r="N68">
        <f t="shared" si="17"/>
        <v>22</v>
      </c>
      <c r="O68">
        <f t="shared" si="17"/>
        <v>11</v>
      </c>
      <c r="P68">
        <f t="shared" si="17"/>
        <v>11</v>
      </c>
      <c r="Q68">
        <f t="shared" si="17"/>
        <v>14.5</v>
      </c>
      <c r="R68">
        <f t="shared" si="17"/>
        <v>11</v>
      </c>
      <c r="S68">
        <f t="shared" si="17"/>
        <v>11</v>
      </c>
    </row>
    <row r="69" spans="1:27" x14ac:dyDescent="0.25">
      <c r="A69" s="26" t="s">
        <v>271</v>
      </c>
      <c r="C69">
        <f>IF(C17=" "," ",IF(C17&gt;0,C17," "))</f>
        <v>8.9999999999999993E-3</v>
      </c>
      <c r="D69">
        <f t="shared" ref="D69:S69" si="18">IF(D17=" "," ",IF(D17&gt;0,D17," "))</f>
        <v>8.9999999999999993E-3</v>
      </c>
      <c r="E69">
        <f t="shared" si="18"/>
        <v>8.9999999999999993E-3</v>
      </c>
      <c r="F69">
        <f t="shared" si="18"/>
        <v>8.9999999999999993E-3</v>
      </c>
      <c r="G69">
        <f t="shared" si="18"/>
        <v>8.9999999999999993E-3</v>
      </c>
      <c r="H69">
        <f t="shared" si="18"/>
        <v>8.9999999999999993E-3</v>
      </c>
      <c r="I69">
        <f t="shared" si="18"/>
        <v>8.9999999999999993E-3</v>
      </c>
      <c r="J69">
        <f t="shared" si="18"/>
        <v>8.9999999999999993E-3</v>
      </c>
      <c r="K69">
        <f t="shared" si="18"/>
        <v>8.9999999999999993E-3</v>
      </c>
      <c r="L69">
        <f t="shared" si="18"/>
        <v>8.9999999999999993E-3</v>
      </c>
      <c r="M69">
        <f t="shared" si="18"/>
        <v>8.9999999999999993E-3</v>
      </c>
      <c r="N69">
        <f t="shared" si="18"/>
        <v>8.9999999999999993E-3</v>
      </c>
      <c r="O69">
        <f t="shared" si="18"/>
        <v>8.9999999999999993E-3</v>
      </c>
      <c r="P69">
        <f t="shared" si="18"/>
        <v>8.9999999999999993E-3</v>
      </c>
      <c r="Q69">
        <f t="shared" si="18"/>
        <v>8.9999999999999993E-3</v>
      </c>
      <c r="R69">
        <f t="shared" si="18"/>
        <v>8.9999999999999993E-3</v>
      </c>
      <c r="S69">
        <f t="shared" si="18"/>
        <v>8.9999999999999993E-3</v>
      </c>
    </row>
    <row r="70" spans="1:27" x14ac:dyDescent="0.25">
      <c r="A70" s="26" t="s">
        <v>272</v>
      </c>
      <c r="C70">
        <f>IF(C26=" "," ",IF(C26&gt;0,C26," "))</f>
        <v>0.1</v>
      </c>
      <c r="D70">
        <f t="shared" ref="D70:S70" si="19">IF(D26=" "," ",IF(D26&gt;0,D26," "))</f>
        <v>0.23</v>
      </c>
      <c r="E70">
        <f t="shared" si="19"/>
        <v>0.11</v>
      </c>
      <c r="F70">
        <f t="shared" si="19"/>
        <v>0.11</v>
      </c>
      <c r="G70">
        <f t="shared" si="19"/>
        <v>0.3</v>
      </c>
      <c r="H70">
        <f t="shared" si="19"/>
        <v>1.05</v>
      </c>
      <c r="I70">
        <f t="shared" si="19"/>
        <v>0.36</v>
      </c>
      <c r="J70">
        <f t="shared" si="19"/>
        <v>0.22</v>
      </c>
      <c r="K70">
        <f t="shared" si="19"/>
        <v>0.36</v>
      </c>
      <c r="L70">
        <f t="shared" si="19"/>
        <v>0.4</v>
      </c>
      <c r="M70">
        <f t="shared" si="19"/>
        <v>0.28999999999999998</v>
      </c>
      <c r="N70">
        <f t="shared" si="19"/>
        <v>0.62</v>
      </c>
      <c r="O70">
        <f t="shared" si="19"/>
        <v>0.75</v>
      </c>
      <c r="P70">
        <f t="shared" si="19"/>
        <v>0.4</v>
      </c>
      <c r="Q70">
        <f t="shared" si="19"/>
        <v>0.34</v>
      </c>
      <c r="R70">
        <f t="shared" si="19"/>
        <v>0.45</v>
      </c>
      <c r="S70">
        <f t="shared" si="19"/>
        <v>0.43</v>
      </c>
    </row>
    <row r="71" spans="1:27" x14ac:dyDescent="0.25">
      <c r="A71" s="26" t="s">
        <v>273</v>
      </c>
      <c r="C71">
        <f>IF(C31=" "," ",IF(C31&gt;0,C31," "))</f>
        <v>0.03</v>
      </c>
      <c r="D71">
        <f t="shared" ref="D71:S71" si="20">IF(D31=" "," ",IF(D31&gt;0,D31," "))</f>
        <v>0.04</v>
      </c>
      <c r="E71">
        <f t="shared" si="20"/>
        <v>0.1</v>
      </c>
      <c r="F71">
        <f t="shared" si="20"/>
        <v>0.13</v>
      </c>
      <c r="G71">
        <f t="shared" si="20"/>
        <v>0.09</v>
      </c>
      <c r="H71">
        <f t="shared" si="20"/>
        <v>0.11</v>
      </c>
      <c r="I71">
        <f t="shared" si="20"/>
        <v>0.08</v>
      </c>
      <c r="J71">
        <f t="shared" si="20"/>
        <v>0.05</v>
      </c>
      <c r="K71">
        <f t="shared" si="20"/>
        <v>7.0000000000000007E-2</v>
      </c>
      <c r="L71">
        <f t="shared" si="20"/>
        <v>0.06</v>
      </c>
      <c r="M71">
        <f t="shared" si="20"/>
        <v>0.05</v>
      </c>
      <c r="N71">
        <f t="shared" si="20"/>
        <v>0.04</v>
      </c>
      <c r="O71">
        <f t="shared" si="20"/>
        <v>0.15</v>
      </c>
      <c r="P71">
        <f t="shared" si="20"/>
        <v>0.13300000000000001</v>
      </c>
      <c r="Q71">
        <f t="shared" si="20"/>
        <v>7.0000000000000007E-2</v>
      </c>
      <c r="R71">
        <f t="shared" si="20"/>
        <v>0.10199999999999999</v>
      </c>
      <c r="S71">
        <f t="shared" si="20"/>
        <v>0.11700000000000001</v>
      </c>
    </row>
    <row r="72" spans="1:27" x14ac:dyDescent="0.25">
      <c r="A72" s="26" t="s">
        <v>274</v>
      </c>
      <c r="C72">
        <f>IF(C61=" "," ",IF(C43&gt;0,C43," "))</f>
        <v>33</v>
      </c>
      <c r="D72">
        <f t="shared" ref="D72:S72" si="21">IF(D61=" "," ",IF(D43&gt;0,D43," "))</f>
        <v>37.5</v>
      </c>
      <c r="E72">
        <f t="shared" si="21"/>
        <v>40.5</v>
      </c>
      <c r="F72">
        <f t="shared" si="21"/>
        <v>156</v>
      </c>
      <c r="G72">
        <f t="shared" si="21"/>
        <v>44</v>
      </c>
      <c r="H72">
        <f t="shared" si="21"/>
        <v>56</v>
      </c>
      <c r="I72">
        <f t="shared" si="21"/>
        <v>15.5</v>
      </c>
      <c r="J72">
        <f t="shared" si="21"/>
        <v>47.5</v>
      </c>
      <c r="K72">
        <f t="shared" si="21"/>
        <v>114</v>
      </c>
      <c r="L72">
        <f t="shared" si="21"/>
        <v>34.5</v>
      </c>
      <c r="M72">
        <f t="shared" si="21"/>
        <v>37</v>
      </c>
      <c r="N72">
        <f t="shared" si="21"/>
        <v>39</v>
      </c>
      <c r="O72">
        <f t="shared" si="21"/>
        <v>40</v>
      </c>
      <c r="P72">
        <f t="shared" si="21"/>
        <v>53.5</v>
      </c>
      <c r="Q72">
        <f t="shared" si="21"/>
        <v>108</v>
      </c>
      <c r="R72">
        <f t="shared" si="21"/>
        <v>33</v>
      </c>
      <c r="S72">
        <f t="shared" si="21"/>
        <v>56.5</v>
      </c>
    </row>
    <row r="73" spans="1:27" x14ac:dyDescent="0.25">
      <c r="A73" s="26" t="s">
        <v>279</v>
      </c>
      <c r="C73" s="27">
        <f>IF(C27=" "," ",IF(C27&gt;0,C27," "))</f>
        <v>0.16</v>
      </c>
      <c r="D73" s="27">
        <f t="shared" ref="D73:AA73" si="22">IF(D27=" "," ",IF(D27&gt;0,D27," "))</f>
        <v>1.21</v>
      </c>
      <c r="E73" s="27">
        <f t="shared" si="22"/>
        <v>0.36</v>
      </c>
      <c r="F73" s="27">
        <f t="shared" si="22"/>
        <v>0.63</v>
      </c>
      <c r="G73" s="27">
        <f t="shared" si="22"/>
        <v>1.37</v>
      </c>
      <c r="H73" s="27">
        <f t="shared" si="22"/>
        <v>1.38</v>
      </c>
      <c r="I73" s="27">
        <f t="shared" si="22"/>
        <v>2.69</v>
      </c>
      <c r="J73" s="27">
        <f t="shared" si="22"/>
        <v>0.87</v>
      </c>
      <c r="K73" s="27">
        <f t="shared" si="22"/>
        <v>1.1100000000000001</v>
      </c>
      <c r="L73" s="27">
        <f t="shared" si="22"/>
        <v>0.84</v>
      </c>
      <c r="M73" s="27">
        <f t="shared" si="22"/>
        <v>0.55000000000000004</v>
      </c>
      <c r="N73" s="27">
        <f t="shared" si="22"/>
        <v>2.0299999999999998</v>
      </c>
      <c r="O73" s="27">
        <f t="shared" si="22"/>
        <v>1.9</v>
      </c>
      <c r="P73" s="27">
        <f t="shared" si="22"/>
        <v>1.54</v>
      </c>
      <c r="Q73" s="27">
        <f t="shared" si="22"/>
        <v>0.99</v>
      </c>
      <c r="R73" s="27">
        <f t="shared" si="22"/>
        <v>1.46</v>
      </c>
      <c r="S73" s="27">
        <f t="shared" si="22"/>
        <v>1.51</v>
      </c>
      <c r="T73" s="27" t="str">
        <f t="shared" si="22"/>
        <v xml:space="preserve"> </v>
      </c>
      <c r="U73" s="27" t="str">
        <f t="shared" si="22"/>
        <v xml:space="preserve"> </v>
      </c>
      <c r="V73" s="27" t="str">
        <f t="shared" si="22"/>
        <v xml:space="preserve"> </v>
      </c>
      <c r="W73" s="27" t="str">
        <f t="shared" si="22"/>
        <v xml:space="preserve"> </v>
      </c>
      <c r="X73" s="27" t="str">
        <f t="shared" si="22"/>
        <v xml:space="preserve"> </v>
      </c>
      <c r="Y73" s="27" t="str">
        <f t="shared" si="22"/>
        <v xml:space="preserve"> </v>
      </c>
      <c r="Z73" s="27" t="str">
        <f t="shared" si="22"/>
        <v xml:space="preserve"> </v>
      </c>
      <c r="AA73" s="27" t="str">
        <f t="shared" si="22"/>
        <v xml:space="preserve"> </v>
      </c>
    </row>
    <row r="74" spans="1:27" x14ac:dyDescent="0.25">
      <c r="A74" s="26" t="s">
        <v>280</v>
      </c>
      <c r="C74" s="27">
        <f>IF(C32=" "," ",IF(C32&gt;0,C32," "))</f>
        <v>0.03</v>
      </c>
      <c r="D74" s="27">
        <f t="shared" ref="D74:AA74" si="23">IF(D32=" "," ",IF(D32&gt;0,D32," "))</f>
        <v>0.09</v>
      </c>
      <c r="E74" s="27">
        <f t="shared" si="23"/>
        <v>0.1</v>
      </c>
      <c r="F74" s="27">
        <f t="shared" si="23"/>
        <v>0.17</v>
      </c>
      <c r="G74" s="27">
        <f t="shared" si="23"/>
        <v>0.11</v>
      </c>
      <c r="H74" s="27">
        <f t="shared" si="23"/>
        <v>0.13</v>
      </c>
      <c r="I74" s="27">
        <f t="shared" si="23"/>
        <v>0.38</v>
      </c>
      <c r="J74" s="27">
        <f t="shared" si="23"/>
        <v>0.05</v>
      </c>
      <c r="K74" s="27">
        <f t="shared" si="23"/>
        <v>0.1</v>
      </c>
      <c r="L74" s="27">
        <f t="shared" si="23"/>
        <v>0.08</v>
      </c>
      <c r="M74" s="27">
        <f t="shared" si="23"/>
        <v>0.06</v>
      </c>
      <c r="N74" s="27">
        <f t="shared" si="23"/>
        <v>0.09</v>
      </c>
      <c r="O74" s="27">
        <f t="shared" si="23"/>
        <v>0.23</v>
      </c>
      <c r="P74" s="27">
        <f t="shared" si="23"/>
        <v>0.158</v>
      </c>
      <c r="Q74" s="27">
        <f t="shared" si="23"/>
        <v>7.0000000000000007E-2</v>
      </c>
      <c r="R74" s="27">
        <f t="shared" si="23"/>
        <v>0.13200000000000001</v>
      </c>
      <c r="S74" s="27">
        <f t="shared" si="23"/>
        <v>0.126</v>
      </c>
      <c r="T74" s="27" t="str">
        <f t="shared" si="23"/>
        <v xml:space="preserve"> </v>
      </c>
      <c r="U74" s="27" t="str">
        <f t="shared" si="23"/>
        <v xml:space="preserve"> </v>
      </c>
      <c r="V74" s="27" t="str">
        <f t="shared" si="23"/>
        <v xml:space="preserve"> </v>
      </c>
      <c r="W74" s="27" t="str">
        <f t="shared" si="23"/>
        <v xml:space="preserve"> </v>
      </c>
      <c r="X74" s="27" t="str">
        <f t="shared" si="23"/>
        <v xml:space="preserve"> </v>
      </c>
      <c r="Y74" s="27" t="str">
        <f t="shared" si="23"/>
        <v xml:space="preserve"> </v>
      </c>
      <c r="Z74" s="27" t="str">
        <f t="shared" si="23"/>
        <v xml:space="preserve"> </v>
      </c>
      <c r="AA74" s="27" t="str">
        <f t="shared" si="23"/>
        <v xml:space="preserve"> 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2849-0D3C-4666-8BBE-93C31DFF9A1E}">
  <sheetPr codeName="Planilha11"/>
  <dimension ref="A1:AA74"/>
  <sheetViews>
    <sheetView topLeftCell="A61" zoomScale="85" zoomScaleNormal="85" workbookViewId="0">
      <selection activeCell="A73" sqref="A73:XFD74"/>
    </sheetView>
  </sheetViews>
  <sheetFormatPr defaultRowHeight="15" x14ac:dyDescent="0.25"/>
  <cols>
    <col min="1" max="1" width="26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18</v>
      </c>
      <c r="Q1" t="s">
        <v>20</v>
      </c>
      <c r="R1" t="s">
        <v>22</v>
      </c>
      <c r="S1" t="s">
        <v>24</v>
      </c>
      <c r="T1" t="s">
        <v>26</v>
      </c>
      <c r="U1" t="s">
        <v>28</v>
      </c>
      <c r="V1" t="s">
        <v>30</v>
      </c>
      <c r="W1" t="s">
        <v>32</v>
      </c>
      <c r="X1" t="s">
        <v>34</v>
      </c>
      <c r="Y1" t="s">
        <v>36</v>
      </c>
      <c r="Z1" t="s">
        <v>38</v>
      </c>
      <c r="AA1" t="s">
        <v>40</v>
      </c>
    </row>
    <row r="2" spans="1:27" x14ac:dyDescent="0.25">
      <c r="O2" t="s">
        <v>151</v>
      </c>
    </row>
    <row r="3" spans="1:27" x14ac:dyDescent="0.25">
      <c r="A3" t="s">
        <v>42</v>
      </c>
      <c r="B3" t="s">
        <v>43</v>
      </c>
    </row>
    <row r="4" spans="1:27" s="2" customFormat="1" x14ac:dyDescent="0.25">
      <c r="A4" s="2" t="s">
        <v>44</v>
      </c>
      <c r="B4" s="2" t="s">
        <v>45</v>
      </c>
      <c r="C4" s="8" t="s">
        <v>251</v>
      </c>
      <c r="D4" s="8" t="s">
        <v>220</v>
      </c>
      <c r="E4" s="8" t="s">
        <v>221</v>
      </c>
      <c r="F4" s="8" t="s">
        <v>161</v>
      </c>
      <c r="G4" s="8" t="s">
        <v>162</v>
      </c>
      <c r="H4" s="8" t="s">
        <v>202</v>
      </c>
      <c r="I4" s="8" t="s">
        <v>184</v>
      </c>
      <c r="J4" s="8" t="s">
        <v>165</v>
      </c>
      <c r="K4" s="8" t="s">
        <v>239</v>
      </c>
      <c r="L4" s="8" t="s">
        <v>167</v>
      </c>
      <c r="M4" s="8" t="s">
        <v>224</v>
      </c>
      <c r="N4" s="8" t="s">
        <v>169</v>
      </c>
      <c r="O4" s="8" t="s">
        <v>252</v>
      </c>
      <c r="P4" s="8" t="s">
        <v>171</v>
      </c>
      <c r="Q4" s="8" t="s">
        <v>188</v>
      </c>
      <c r="R4" s="8" t="s">
        <v>247</v>
      </c>
      <c r="S4" s="8" t="s">
        <v>174</v>
      </c>
      <c r="T4" s="8" t="s">
        <v>175</v>
      </c>
      <c r="U4" s="8" t="s">
        <v>244</v>
      </c>
      <c r="V4" s="8" t="s">
        <v>191</v>
      </c>
      <c r="W4" s="8" t="s">
        <v>215</v>
      </c>
      <c r="X4" s="8" t="s">
        <v>216</v>
      </c>
      <c r="Y4" s="8" t="s">
        <v>194</v>
      </c>
      <c r="Z4" s="8" t="s">
        <v>248</v>
      </c>
      <c r="AA4" s="8" t="s">
        <v>236</v>
      </c>
    </row>
    <row r="5" spans="1:27" ht="30" x14ac:dyDescent="0.25">
      <c r="A5" t="s">
        <v>47</v>
      </c>
      <c r="B5" s="1" t="s">
        <v>48</v>
      </c>
      <c r="C5">
        <v>11.5</v>
      </c>
      <c r="D5">
        <v>14.4</v>
      </c>
      <c r="E5">
        <v>12.2</v>
      </c>
      <c r="F5">
        <v>15.2</v>
      </c>
      <c r="G5">
        <v>13.5</v>
      </c>
      <c r="H5">
        <v>13</v>
      </c>
      <c r="I5">
        <v>18.399999999999999</v>
      </c>
      <c r="J5">
        <v>15.5</v>
      </c>
      <c r="K5">
        <v>13.5</v>
      </c>
      <c r="L5">
        <v>16.100000000000001</v>
      </c>
      <c r="M5">
        <v>11.4</v>
      </c>
      <c r="N5">
        <v>14.3</v>
      </c>
      <c r="O5">
        <v>15.5</v>
      </c>
      <c r="P5">
        <v>16</v>
      </c>
      <c r="Q5">
        <v>11.5</v>
      </c>
      <c r="R5">
        <v>13.6</v>
      </c>
      <c r="S5">
        <v>11.5</v>
      </c>
      <c r="T5">
        <v>14.8</v>
      </c>
      <c r="U5">
        <v>13.4</v>
      </c>
      <c r="V5">
        <v>16.2</v>
      </c>
      <c r="W5">
        <v>14.8</v>
      </c>
      <c r="X5">
        <v>15.8</v>
      </c>
      <c r="Y5">
        <v>13.2</v>
      </c>
      <c r="Z5">
        <v>17.399999999999999</v>
      </c>
      <c r="AA5">
        <v>11.5</v>
      </c>
    </row>
    <row r="6" spans="1:27" x14ac:dyDescent="0.25">
      <c r="A6" t="s">
        <v>49</v>
      </c>
      <c r="B6" t="s">
        <v>50</v>
      </c>
      <c r="C6">
        <v>0.06</v>
      </c>
      <c r="D6">
        <v>0.52</v>
      </c>
      <c r="E6">
        <v>0.05</v>
      </c>
      <c r="F6">
        <v>0.05</v>
      </c>
      <c r="G6">
        <v>0.12</v>
      </c>
      <c r="H6">
        <v>0.1</v>
      </c>
      <c r="I6">
        <v>0.08</v>
      </c>
      <c r="J6">
        <v>0.09</v>
      </c>
      <c r="K6">
        <v>0.05</v>
      </c>
      <c r="L6">
        <v>0.05</v>
      </c>
      <c r="M6">
        <v>0.1</v>
      </c>
      <c r="N6">
        <v>7.0000000000000007E-2</v>
      </c>
      <c r="O6">
        <v>0.05</v>
      </c>
      <c r="P6">
        <v>0.1</v>
      </c>
      <c r="Q6">
        <v>0.05</v>
      </c>
      <c r="R6">
        <v>0.09</v>
      </c>
      <c r="S6">
        <v>0.15</v>
      </c>
      <c r="T6">
        <v>0.05</v>
      </c>
      <c r="U6">
        <v>7.0000000000000007E-2</v>
      </c>
      <c r="V6">
        <v>0.09</v>
      </c>
      <c r="W6">
        <v>0.12</v>
      </c>
      <c r="X6">
        <v>0.2</v>
      </c>
      <c r="Y6">
        <v>0.05</v>
      </c>
      <c r="Z6">
        <v>0.55000000000000004</v>
      </c>
      <c r="AA6">
        <v>0.05</v>
      </c>
    </row>
    <row r="7" spans="1:27" x14ac:dyDescent="0.25">
      <c r="A7" t="s">
        <v>51</v>
      </c>
      <c r="B7" t="s">
        <v>52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  <c r="T7">
        <v>5.0000000000000001E-3</v>
      </c>
      <c r="U7">
        <v>5.0000000000000001E-3</v>
      </c>
      <c r="V7">
        <v>5.0000000000000001E-3</v>
      </c>
      <c r="W7">
        <v>5.0000000000000001E-3</v>
      </c>
      <c r="X7">
        <v>5.0000000000000001E-3</v>
      </c>
      <c r="Y7">
        <v>5.0000000000000001E-3</v>
      </c>
      <c r="Z7">
        <v>5.0000000000000001E-3</v>
      </c>
      <c r="AA7">
        <v>5.0000000000000001E-3</v>
      </c>
    </row>
    <row r="8" spans="1:27" x14ac:dyDescent="0.25">
      <c r="A8" t="s">
        <v>53</v>
      </c>
      <c r="B8" t="s">
        <v>54</v>
      </c>
      <c r="C8">
        <v>4.0000000000000001E-3</v>
      </c>
      <c r="D8">
        <v>4.0000000000000001E-3</v>
      </c>
      <c r="E8">
        <v>4.0000000000000001E-3</v>
      </c>
      <c r="F8">
        <v>4.0000000000000001E-3</v>
      </c>
      <c r="G8">
        <v>4.0000000000000001E-3</v>
      </c>
      <c r="H8">
        <v>4.0000000000000001E-3</v>
      </c>
      <c r="I8">
        <v>4.0000000000000001E-3</v>
      </c>
      <c r="J8">
        <v>4.0000000000000001E-3</v>
      </c>
      <c r="K8">
        <v>4.0000000000000001E-3</v>
      </c>
      <c r="L8">
        <v>4.0000000000000001E-3</v>
      </c>
      <c r="M8">
        <v>4.0000000000000001E-3</v>
      </c>
      <c r="N8">
        <v>4.0000000000000001E-3</v>
      </c>
      <c r="O8">
        <v>4.0000000000000001E-3</v>
      </c>
      <c r="P8">
        <v>4.0000000000000001E-3</v>
      </c>
      <c r="Q8">
        <v>4.0000000000000001E-3</v>
      </c>
      <c r="R8">
        <v>4.0000000000000001E-3</v>
      </c>
      <c r="S8">
        <v>4.0000000000000001E-3</v>
      </c>
      <c r="T8">
        <v>4.0000000000000001E-3</v>
      </c>
      <c r="U8">
        <v>4.0000000000000001E-3</v>
      </c>
      <c r="V8">
        <v>4.0000000000000001E-3</v>
      </c>
      <c r="W8">
        <v>4.0000000000000001E-3</v>
      </c>
      <c r="X8">
        <v>4.0000000000000001E-3</v>
      </c>
      <c r="Y8">
        <v>4.0000000000000001E-3</v>
      </c>
      <c r="Z8">
        <v>4.0000000000000001E-3</v>
      </c>
      <c r="AA8">
        <v>4.0000000000000001E-3</v>
      </c>
    </row>
    <row r="9" spans="1:27" x14ac:dyDescent="0.25">
      <c r="A9" t="s">
        <v>55</v>
      </c>
      <c r="B9" t="s">
        <v>56</v>
      </c>
      <c r="C9">
        <v>0.03</v>
      </c>
      <c r="D9">
        <v>0.03</v>
      </c>
      <c r="E9">
        <v>0.03</v>
      </c>
      <c r="F9">
        <v>0.03</v>
      </c>
      <c r="G9">
        <v>0.03</v>
      </c>
      <c r="H9">
        <v>0.03</v>
      </c>
      <c r="I9">
        <v>0.03</v>
      </c>
      <c r="J9">
        <v>0.04</v>
      </c>
      <c r="K9">
        <v>0.03</v>
      </c>
      <c r="L9">
        <v>0.03</v>
      </c>
      <c r="M9">
        <v>0.06</v>
      </c>
      <c r="N9">
        <v>0.04</v>
      </c>
      <c r="O9">
        <v>0.06</v>
      </c>
      <c r="P9">
        <v>0.03</v>
      </c>
      <c r="Q9">
        <v>0.04</v>
      </c>
      <c r="R9">
        <v>0.03</v>
      </c>
      <c r="S9">
        <v>7.0000000000000007E-2</v>
      </c>
      <c r="T9">
        <v>0.03</v>
      </c>
      <c r="U9">
        <v>0.02</v>
      </c>
      <c r="V9">
        <v>0.04</v>
      </c>
      <c r="W9">
        <v>0.03</v>
      </c>
      <c r="X9">
        <v>0.04</v>
      </c>
      <c r="Y9">
        <v>0.04</v>
      </c>
      <c r="Z9">
        <v>0.03</v>
      </c>
      <c r="AA9">
        <v>0.03</v>
      </c>
    </row>
    <row r="10" spans="1:27" x14ac:dyDescent="0.25">
      <c r="A10" t="s">
        <v>57</v>
      </c>
      <c r="B10" t="s">
        <v>58</v>
      </c>
      <c r="C10">
        <v>4.0000000000000001E-3</v>
      </c>
      <c r="D10">
        <v>4.0000000000000001E-3</v>
      </c>
      <c r="E10">
        <v>4.0000000000000001E-3</v>
      </c>
      <c r="F10">
        <v>4.0000000000000001E-3</v>
      </c>
      <c r="G10">
        <v>4.0000000000000001E-3</v>
      </c>
      <c r="H10">
        <v>4.0000000000000001E-3</v>
      </c>
      <c r="I10">
        <v>4.0000000000000001E-3</v>
      </c>
      <c r="J10">
        <v>4.0000000000000001E-3</v>
      </c>
      <c r="K10">
        <v>4.0000000000000001E-3</v>
      </c>
      <c r="L10">
        <v>4.0000000000000001E-3</v>
      </c>
      <c r="M10">
        <v>4.0000000000000001E-3</v>
      </c>
      <c r="N10">
        <v>4.0000000000000001E-3</v>
      </c>
      <c r="O10">
        <v>4.0000000000000001E-3</v>
      </c>
      <c r="P10">
        <v>4.0000000000000001E-3</v>
      </c>
      <c r="Q10">
        <v>4.0000000000000001E-3</v>
      </c>
      <c r="R10">
        <v>4.0000000000000001E-3</v>
      </c>
      <c r="S10">
        <v>4.0000000000000001E-3</v>
      </c>
      <c r="T10">
        <v>4.0000000000000001E-3</v>
      </c>
      <c r="U10">
        <v>4.0000000000000001E-3</v>
      </c>
      <c r="V10">
        <v>4.0000000000000001E-3</v>
      </c>
      <c r="W10">
        <v>4.0000000000000001E-3</v>
      </c>
      <c r="X10">
        <v>4.0000000000000001E-3</v>
      </c>
      <c r="Y10">
        <v>4.0000000000000001E-3</v>
      </c>
      <c r="Z10">
        <v>4.0000000000000001E-3</v>
      </c>
      <c r="AA10">
        <v>4.0000000000000001E-3</v>
      </c>
    </row>
    <row r="11" spans="1:27" x14ac:dyDescent="0.25">
      <c r="A11" t="s">
        <v>59</v>
      </c>
      <c r="B11" t="s">
        <v>60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  <c r="AA11">
        <v>0.2</v>
      </c>
    </row>
    <row r="12" spans="1:27" x14ac:dyDescent="0.25">
      <c r="A12" t="s">
        <v>61</v>
      </c>
      <c r="B12" t="s">
        <v>62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  <c r="AA12">
        <v>1E-3</v>
      </c>
    </row>
    <row r="13" spans="1:27" x14ac:dyDescent="0.25">
      <c r="A13" t="s">
        <v>63</v>
      </c>
      <c r="B13" t="s">
        <v>64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</row>
    <row r="14" spans="1:27" x14ac:dyDescent="0.25">
      <c r="A14" t="s">
        <v>65</v>
      </c>
      <c r="B14" t="s">
        <v>66</v>
      </c>
      <c r="C14">
        <v>5.0000000000000001E-3</v>
      </c>
      <c r="D14">
        <v>5.0000000000000001E-3</v>
      </c>
      <c r="E14">
        <v>5.0000000000000001E-3</v>
      </c>
      <c r="F14">
        <v>5.0000000000000001E-3</v>
      </c>
      <c r="G14">
        <v>5.0000000000000001E-3</v>
      </c>
      <c r="H14">
        <v>5.0000000000000001E-3</v>
      </c>
      <c r="I14">
        <v>5.0000000000000001E-3</v>
      </c>
      <c r="J14">
        <v>5.0000000000000001E-3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P14">
        <v>5.0000000000000001E-3</v>
      </c>
      <c r="Q14">
        <v>5.0000000000000001E-3</v>
      </c>
      <c r="R14">
        <v>5.0000000000000001E-3</v>
      </c>
      <c r="S14">
        <v>5.0000000000000001E-3</v>
      </c>
      <c r="T14">
        <v>5.0000000000000001E-3</v>
      </c>
      <c r="U14">
        <v>5.0000000000000001E-3</v>
      </c>
      <c r="V14">
        <v>5.0000000000000001E-3</v>
      </c>
      <c r="W14">
        <v>5.0000000000000001E-3</v>
      </c>
      <c r="X14">
        <v>5.0000000000000001E-3</v>
      </c>
      <c r="Y14">
        <v>5.0000000000000001E-3</v>
      </c>
      <c r="Z14">
        <v>5.0000000000000001E-3</v>
      </c>
      <c r="AA14">
        <v>5.0000000000000001E-3</v>
      </c>
    </row>
    <row r="15" spans="1:27" x14ac:dyDescent="0.25">
      <c r="A15" t="s">
        <v>67</v>
      </c>
      <c r="B15" t="s">
        <v>68</v>
      </c>
      <c r="C15">
        <v>1.18</v>
      </c>
      <c r="D15">
        <v>1.45</v>
      </c>
      <c r="E15">
        <v>2.11</v>
      </c>
      <c r="F15">
        <v>1.76</v>
      </c>
      <c r="G15">
        <v>1.72</v>
      </c>
      <c r="H15">
        <v>1.62</v>
      </c>
      <c r="I15">
        <v>1.73</v>
      </c>
      <c r="J15">
        <v>1.8</v>
      </c>
      <c r="K15">
        <v>1.44</v>
      </c>
      <c r="L15">
        <v>1.49</v>
      </c>
      <c r="M15">
        <v>2.1800000000000002</v>
      </c>
      <c r="N15">
        <v>1.1100000000000001</v>
      </c>
      <c r="O15">
        <v>2.75</v>
      </c>
      <c r="P15">
        <v>1.52</v>
      </c>
      <c r="Q15">
        <v>1.74</v>
      </c>
      <c r="R15">
        <v>1.53</v>
      </c>
      <c r="S15">
        <v>1.77</v>
      </c>
      <c r="T15">
        <v>1.77</v>
      </c>
      <c r="U15">
        <v>1.93</v>
      </c>
      <c r="V15">
        <v>2.31</v>
      </c>
      <c r="W15">
        <v>1.74</v>
      </c>
      <c r="X15">
        <v>1.47</v>
      </c>
      <c r="Y15">
        <v>2.27</v>
      </c>
      <c r="Z15">
        <v>1.35</v>
      </c>
      <c r="AA15">
        <v>1.19</v>
      </c>
    </row>
    <row r="16" spans="1:27" x14ac:dyDescent="0.25">
      <c r="A16" t="s">
        <v>69</v>
      </c>
      <c r="B16" t="s">
        <v>70</v>
      </c>
      <c r="C16">
        <v>0.01</v>
      </c>
      <c r="D16">
        <v>0.01</v>
      </c>
      <c r="E16">
        <v>0.01</v>
      </c>
      <c r="F16">
        <v>0.01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</row>
    <row r="17" spans="1:27" s="2" customFormat="1" x14ac:dyDescent="0.25">
      <c r="A17" s="2" t="s">
        <v>71</v>
      </c>
      <c r="B17" s="2" t="s">
        <v>72</v>
      </c>
      <c r="C17" s="2">
        <v>8.9999999999999993E-3</v>
      </c>
      <c r="D17" s="2">
        <v>8.9999999999999993E-3</v>
      </c>
      <c r="E17" s="2">
        <v>8.9999999999999993E-3</v>
      </c>
      <c r="F17" s="2">
        <v>8.9999999999999993E-3</v>
      </c>
      <c r="G17" s="2">
        <v>8.9999999999999993E-3</v>
      </c>
      <c r="H17" s="2">
        <v>8.9999999999999993E-3</v>
      </c>
      <c r="I17" s="2">
        <v>8.9999999999999993E-3</v>
      </c>
      <c r="J17" s="2">
        <v>8.9999999999999993E-3</v>
      </c>
      <c r="K17" s="2">
        <v>8.9999999999999993E-3</v>
      </c>
      <c r="L17" s="2">
        <v>8.9999999999999993E-3</v>
      </c>
      <c r="M17" s="2">
        <v>8.9999999999999993E-3</v>
      </c>
      <c r="N17" s="2">
        <v>8.9999999999999993E-3</v>
      </c>
      <c r="O17" s="2">
        <v>8.9999999999999993E-3</v>
      </c>
      <c r="P17" s="2">
        <v>8.9999999999999993E-3</v>
      </c>
      <c r="Q17" s="2">
        <v>8.9999999999999993E-3</v>
      </c>
      <c r="R17" s="2">
        <v>8.9999999999999993E-3</v>
      </c>
      <c r="S17" s="2">
        <v>8.9999999999999993E-3</v>
      </c>
      <c r="T17" s="2">
        <v>8.9999999999999993E-3</v>
      </c>
      <c r="U17" s="2">
        <v>8.9999999999999993E-3</v>
      </c>
      <c r="V17" s="2">
        <v>8.9999999999999993E-3</v>
      </c>
      <c r="W17" s="2">
        <v>8.9999999999999993E-3</v>
      </c>
      <c r="X17" s="2">
        <v>8.9999999999999993E-3</v>
      </c>
      <c r="Y17" s="2">
        <v>8.9999999999999993E-3</v>
      </c>
      <c r="Z17" s="2">
        <v>8.9999999999999993E-3</v>
      </c>
      <c r="AA17" s="2">
        <v>8.9999999999999993E-3</v>
      </c>
    </row>
    <row r="18" spans="1:27" s="2" customFormat="1" x14ac:dyDescent="0.25">
      <c r="A18" s="2" t="s">
        <v>73</v>
      </c>
      <c r="B18" s="2" t="s">
        <v>72</v>
      </c>
      <c r="C18" s="2">
        <v>8.9999999999999993E-3</v>
      </c>
      <c r="D18" s="2">
        <v>8.9999999999999993E-3</v>
      </c>
      <c r="E18" s="2">
        <v>8.9999999999999993E-3</v>
      </c>
      <c r="F18" s="2">
        <v>8.9999999999999993E-3</v>
      </c>
      <c r="G18" s="2">
        <v>8.9999999999999993E-3</v>
      </c>
      <c r="H18" s="2">
        <v>8.9999999999999993E-3</v>
      </c>
      <c r="I18" s="2">
        <v>8.9999999999999993E-3</v>
      </c>
      <c r="J18" s="2">
        <v>8.9999999999999993E-3</v>
      </c>
      <c r="K18" s="2">
        <v>8.9999999999999993E-3</v>
      </c>
      <c r="L18" s="2">
        <v>8.9999999999999993E-3</v>
      </c>
      <c r="M18" s="2">
        <v>8.9999999999999993E-3</v>
      </c>
      <c r="N18" s="2">
        <v>8.9999999999999993E-3</v>
      </c>
      <c r="O18" s="2">
        <v>8.9999999999999993E-3</v>
      </c>
      <c r="P18" s="2">
        <v>8.9999999999999993E-3</v>
      </c>
      <c r="Q18" s="2">
        <v>8.9999999999999993E-3</v>
      </c>
      <c r="R18" s="2">
        <v>8.9999999999999993E-3</v>
      </c>
      <c r="S18" s="2">
        <v>8.9999999999999993E-3</v>
      </c>
      <c r="T18" s="2">
        <v>8.9999999999999993E-3</v>
      </c>
      <c r="U18" s="2">
        <v>8.9999999999999993E-3</v>
      </c>
      <c r="V18" s="2">
        <v>8.9999999999999993E-3</v>
      </c>
      <c r="W18" s="2">
        <v>8.9999999999999993E-3</v>
      </c>
      <c r="X18" s="2">
        <v>8.9999999999999993E-3</v>
      </c>
      <c r="Y18" s="2">
        <v>8.9999999999999993E-3</v>
      </c>
      <c r="Z18" s="2">
        <v>8.9999999999999993E-3</v>
      </c>
      <c r="AA18" s="2">
        <v>8.9999999999999993E-3</v>
      </c>
    </row>
    <row r="19" spans="1:27" x14ac:dyDescent="0.25">
      <c r="A19" t="s">
        <v>74</v>
      </c>
      <c r="B19" t="s">
        <v>75</v>
      </c>
      <c r="C19">
        <v>42.9</v>
      </c>
      <c r="D19">
        <v>48.1</v>
      </c>
      <c r="E19">
        <v>44.7</v>
      </c>
      <c r="F19">
        <v>45</v>
      </c>
      <c r="G19">
        <v>46.3</v>
      </c>
      <c r="H19">
        <v>84</v>
      </c>
      <c r="I19">
        <v>104</v>
      </c>
      <c r="J19">
        <v>56</v>
      </c>
      <c r="K19">
        <v>51</v>
      </c>
      <c r="L19">
        <v>65</v>
      </c>
      <c r="M19">
        <v>88</v>
      </c>
      <c r="N19">
        <v>45</v>
      </c>
      <c r="O19">
        <v>38.9</v>
      </c>
      <c r="P19">
        <v>74</v>
      </c>
      <c r="Q19">
        <v>29.9</v>
      </c>
      <c r="R19">
        <v>41.7</v>
      </c>
      <c r="S19">
        <v>51.7</v>
      </c>
      <c r="T19">
        <v>44.1</v>
      </c>
      <c r="U19">
        <v>52.1</v>
      </c>
      <c r="V19">
        <v>54.7</v>
      </c>
      <c r="W19">
        <v>57.6</v>
      </c>
      <c r="X19">
        <v>64.099999999999994</v>
      </c>
      <c r="Y19">
        <v>41.7</v>
      </c>
      <c r="Z19">
        <v>53.3</v>
      </c>
      <c r="AA19">
        <v>44.4</v>
      </c>
    </row>
    <row r="20" spans="1:27" x14ac:dyDescent="0.25">
      <c r="A20" t="s">
        <v>76</v>
      </c>
      <c r="B20" t="s">
        <v>77</v>
      </c>
      <c r="C20">
        <v>53</v>
      </c>
      <c r="D20">
        <v>29</v>
      </c>
      <c r="E20">
        <v>29</v>
      </c>
      <c r="F20">
        <v>23</v>
      </c>
      <c r="G20">
        <v>18</v>
      </c>
      <c r="H20">
        <v>16</v>
      </c>
      <c r="I20">
        <v>38</v>
      </c>
      <c r="J20">
        <v>67</v>
      </c>
      <c r="K20">
        <v>10</v>
      </c>
      <c r="L20">
        <v>20</v>
      </c>
      <c r="M20">
        <v>42</v>
      </c>
      <c r="N20">
        <v>46</v>
      </c>
      <c r="O20">
        <v>21</v>
      </c>
      <c r="P20">
        <v>32</v>
      </c>
      <c r="Q20">
        <v>29</v>
      </c>
      <c r="R20">
        <v>29</v>
      </c>
      <c r="S20">
        <v>30</v>
      </c>
      <c r="T20">
        <v>32</v>
      </c>
      <c r="U20">
        <v>35</v>
      </c>
      <c r="V20">
        <v>67</v>
      </c>
      <c r="W20">
        <v>47</v>
      </c>
      <c r="X20">
        <v>41</v>
      </c>
      <c r="Y20">
        <v>50</v>
      </c>
      <c r="Z20">
        <v>45</v>
      </c>
      <c r="AA20">
        <v>74</v>
      </c>
    </row>
    <row r="21" spans="1:27" x14ac:dyDescent="0.25">
      <c r="A21" t="s">
        <v>78</v>
      </c>
      <c r="B21" t="s">
        <v>79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</row>
    <row r="22" spans="1:27" x14ac:dyDescent="0.25">
      <c r="A22" t="s">
        <v>80</v>
      </c>
      <c r="B22" t="s">
        <v>81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25">
      <c r="A23" t="s">
        <v>82</v>
      </c>
      <c r="B23" t="s">
        <v>81</v>
      </c>
      <c r="C23">
        <v>26</v>
      </c>
      <c r="D23">
        <v>26</v>
      </c>
      <c r="E23">
        <v>26</v>
      </c>
      <c r="F23">
        <v>13.82</v>
      </c>
      <c r="G23">
        <v>26</v>
      </c>
      <c r="H23">
        <v>26</v>
      </c>
      <c r="I23">
        <v>26</v>
      </c>
      <c r="J23">
        <v>26</v>
      </c>
      <c r="K23">
        <v>26</v>
      </c>
      <c r="L23">
        <v>26</v>
      </c>
      <c r="M23">
        <v>27</v>
      </c>
      <c r="N23">
        <v>37</v>
      </c>
      <c r="O23">
        <v>26</v>
      </c>
      <c r="P23">
        <v>26</v>
      </c>
      <c r="Q23">
        <v>26</v>
      </c>
      <c r="R23">
        <v>26</v>
      </c>
      <c r="S23">
        <v>26</v>
      </c>
      <c r="T23">
        <v>26</v>
      </c>
      <c r="U23">
        <v>26</v>
      </c>
      <c r="V23">
        <v>26</v>
      </c>
      <c r="W23">
        <v>26</v>
      </c>
      <c r="X23">
        <v>50</v>
      </c>
      <c r="Y23">
        <v>26</v>
      </c>
      <c r="Z23">
        <v>26</v>
      </c>
      <c r="AA23">
        <v>26</v>
      </c>
    </row>
    <row r="24" spans="1:27" ht="45" x14ac:dyDescent="0.25">
      <c r="A24" t="s">
        <v>83</v>
      </c>
      <c r="B24" s="1" t="s">
        <v>84</v>
      </c>
      <c r="D24">
        <v>15.9</v>
      </c>
      <c r="E24">
        <v>14</v>
      </c>
      <c r="F24">
        <v>14.2</v>
      </c>
      <c r="G24">
        <v>16</v>
      </c>
      <c r="H24">
        <v>17.8</v>
      </c>
      <c r="I24">
        <v>14.9</v>
      </c>
      <c r="J24">
        <v>13.2</v>
      </c>
      <c r="K24">
        <v>12.6</v>
      </c>
      <c r="L24">
        <v>12.7</v>
      </c>
      <c r="M24">
        <v>20.8</v>
      </c>
      <c r="N24">
        <v>14.7</v>
      </c>
      <c r="O24">
        <v>16.100000000000001</v>
      </c>
      <c r="P24">
        <v>15.7</v>
      </c>
      <c r="Q24">
        <v>13.6</v>
      </c>
      <c r="R24">
        <v>9.0399999999999991</v>
      </c>
      <c r="S24">
        <v>13.7</v>
      </c>
      <c r="T24">
        <v>12.6</v>
      </c>
      <c r="U24">
        <v>13.5</v>
      </c>
      <c r="V24">
        <v>12.2</v>
      </c>
      <c r="W24">
        <v>10.6</v>
      </c>
      <c r="X24">
        <v>18.5</v>
      </c>
      <c r="Y24">
        <v>17.100000000000001</v>
      </c>
      <c r="Z24">
        <v>14.5</v>
      </c>
      <c r="AA24">
        <v>12.2</v>
      </c>
    </row>
    <row r="25" spans="1:27" x14ac:dyDescent="0.25">
      <c r="A25" t="s">
        <v>85</v>
      </c>
      <c r="B25" t="s">
        <v>86</v>
      </c>
      <c r="C25">
        <v>2E-3</v>
      </c>
      <c r="E25">
        <v>2E-3</v>
      </c>
      <c r="G25">
        <v>2E-3</v>
      </c>
      <c r="H25">
        <v>2E-3</v>
      </c>
      <c r="I25">
        <v>2E-3</v>
      </c>
      <c r="J25">
        <v>2E-3</v>
      </c>
      <c r="K25">
        <v>2E-3</v>
      </c>
      <c r="L25">
        <v>2E-3</v>
      </c>
      <c r="M25">
        <v>2E-3</v>
      </c>
      <c r="N25">
        <v>2E-3</v>
      </c>
      <c r="O25">
        <v>2E-3</v>
      </c>
      <c r="P25">
        <v>2E-3</v>
      </c>
      <c r="Q25">
        <v>2E-3</v>
      </c>
      <c r="R25">
        <v>2E-3</v>
      </c>
      <c r="S25">
        <v>2E-3</v>
      </c>
      <c r="T25">
        <v>2E-3</v>
      </c>
      <c r="U25">
        <v>2E-3</v>
      </c>
      <c r="V25">
        <v>2E-3</v>
      </c>
      <c r="W25">
        <v>2E-3</v>
      </c>
      <c r="X25">
        <v>2E-3</v>
      </c>
      <c r="Y25">
        <v>2E-3</v>
      </c>
      <c r="Z25">
        <v>2E-3</v>
      </c>
      <c r="AA25">
        <v>2E-3</v>
      </c>
    </row>
    <row r="26" spans="1:27" s="2" customFormat="1" x14ac:dyDescent="0.25">
      <c r="A26" s="2" t="s">
        <v>87</v>
      </c>
      <c r="B26" s="2" t="s">
        <v>88</v>
      </c>
      <c r="C26" s="2">
        <v>0.28999999999999998</v>
      </c>
      <c r="D26" s="2">
        <v>0.17</v>
      </c>
      <c r="E26" s="2">
        <v>0.65</v>
      </c>
      <c r="F26" s="2">
        <v>0.18</v>
      </c>
      <c r="G26" s="2">
        <v>0.27</v>
      </c>
      <c r="H26" s="2">
        <v>0.32</v>
      </c>
      <c r="I26" s="2">
        <v>0.56000000000000005</v>
      </c>
      <c r="J26" s="2">
        <v>0.49</v>
      </c>
      <c r="K26" s="2">
        <v>0.33</v>
      </c>
      <c r="L26" s="2">
        <v>0.27</v>
      </c>
      <c r="M26" s="2">
        <v>0.43</v>
      </c>
      <c r="N26" s="2">
        <v>0.33</v>
      </c>
      <c r="O26" s="2">
        <v>0.97</v>
      </c>
      <c r="P26" s="2">
        <v>1.04</v>
      </c>
      <c r="Q26" s="2">
        <v>0.19</v>
      </c>
      <c r="R26" s="2">
        <v>0.28999999999999998</v>
      </c>
      <c r="S26" s="2">
        <v>0.4</v>
      </c>
      <c r="T26" s="2">
        <v>0.21</v>
      </c>
      <c r="U26" s="2">
        <v>0.48</v>
      </c>
      <c r="V26" s="2">
        <v>1.03</v>
      </c>
      <c r="W26" s="2">
        <v>0.55000000000000004</v>
      </c>
      <c r="X26" s="2">
        <v>0.67</v>
      </c>
      <c r="Y26" s="2">
        <v>0.33</v>
      </c>
      <c r="Z26" s="2">
        <v>0.43</v>
      </c>
      <c r="AA26" s="2">
        <v>0.47</v>
      </c>
    </row>
    <row r="27" spans="1:27" s="2" customFormat="1" x14ac:dyDescent="0.25">
      <c r="A27" s="2" t="s">
        <v>89</v>
      </c>
      <c r="B27" s="2" t="s">
        <v>88</v>
      </c>
      <c r="C27" s="2">
        <v>1.73</v>
      </c>
      <c r="D27" s="2">
        <v>1.35</v>
      </c>
      <c r="E27" s="2">
        <v>0.93</v>
      </c>
      <c r="F27" s="2">
        <v>0.44</v>
      </c>
      <c r="G27" s="2">
        <v>0.59</v>
      </c>
      <c r="H27" s="2">
        <v>0.59</v>
      </c>
      <c r="I27" s="2">
        <v>0.81</v>
      </c>
      <c r="J27" s="2">
        <v>2.92</v>
      </c>
      <c r="K27" s="2">
        <v>0.93</v>
      </c>
      <c r="L27" s="2">
        <v>2.5</v>
      </c>
      <c r="M27" s="2">
        <v>2.02</v>
      </c>
      <c r="N27" s="2">
        <v>1.1299999999999999</v>
      </c>
      <c r="O27" s="2">
        <v>1.43</v>
      </c>
      <c r="P27" s="2">
        <v>1.43</v>
      </c>
      <c r="Q27" s="2">
        <v>1.54</v>
      </c>
      <c r="R27" s="2">
        <v>0.86</v>
      </c>
      <c r="S27" s="2">
        <v>1.17</v>
      </c>
      <c r="T27" s="2">
        <v>0.84</v>
      </c>
      <c r="U27" s="2">
        <v>0.83</v>
      </c>
      <c r="V27" s="2">
        <v>1.91</v>
      </c>
      <c r="W27" s="2">
        <v>1.8</v>
      </c>
      <c r="X27" s="2">
        <v>1.41</v>
      </c>
      <c r="Y27" s="2">
        <v>1.19</v>
      </c>
      <c r="Z27" s="2">
        <v>1.46</v>
      </c>
      <c r="AA27" s="2">
        <v>1.54</v>
      </c>
    </row>
    <row r="28" spans="1:27" x14ac:dyDescent="0.25">
      <c r="A28" t="s">
        <v>90</v>
      </c>
      <c r="B28" t="s">
        <v>91</v>
      </c>
      <c r="C28">
        <v>0.05</v>
      </c>
      <c r="D28">
        <v>0.16</v>
      </c>
      <c r="E28">
        <v>0.05</v>
      </c>
      <c r="F28">
        <v>0.05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0.47</v>
      </c>
      <c r="N28">
        <v>0.05</v>
      </c>
      <c r="O28">
        <v>0.05</v>
      </c>
      <c r="P28">
        <v>0.27</v>
      </c>
      <c r="Q28">
        <v>0.05</v>
      </c>
      <c r="R28">
        <v>0.05</v>
      </c>
      <c r="S28">
        <v>0.05</v>
      </c>
      <c r="T28">
        <v>0.05</v>
      </c>
      <c r="U28">
        <v>0.05</v>
      </c>
      <c r="V28">
        <v>0.05</v>
      </c>
      <c r="W28">
        <v>0.05</v>
      </c>
      <c r="X28">
        <v>0.05</v>
      </c>
      <c r="Y28">
        <v>0.52</v>
      </c>
      <c r="Z28">
        <v>0.05</v>
      </c>
      <c r="AA28">
        <v>0.26</v>
      </c>
    </row>
    <row r="29" spans="1:27" x14ac:dyDescent="0.25">
      <c r="A29" t="s">
        <v>92</v>
      </c>
      <c r="B29" t="s">
        <v>93</v>
      </c>
      <c r="C29">
        <v>0.04</v>
      </c>
      <c r="D29">
        <v>0.02</v>
      </c>
      <c r="E29">
        <v>0.27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0.05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</row>
    <row r="30" spans="1:27" x14ac:dyDescent="0.25">
      <c r="A30" t="s">
        <v>94</v>
      </c>
      <c r="B30" t="s">
        <v>95</v>
      </c>
      <c r="C30">
        <v>0.1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  <c r="Z30">
        <v>0.1</v>
      </c>
      <c r="AA30">
        <v>0.1</v>
      </c>
    </row>
    <row r="31" spans="1:27" s="2" customFormat="1" x14ac:dyDescent="0.25">
      <c r="A31" s="2" t="s">
        <v>96</v>
      </c>
      <c r="B31" s="2" t="s">
        <v>97</v>
      </c>
      <c r="C31" s="2">
        <v>0.05</v>
      </c>
      <c r="D31" s="2">
        <v>0.1</v>
      </c>
      <c r="E31" s="2">
        <v>0.08</v>
      </c>
      <c r="F31" s="2">
        <v>0.03</v>
      </c>
      <c r="G31" s="2">
        <v>0.04</v>
      </c>
      <c r="H31" s="2">
        <v>0.04</v>
      </c>
      <c r="I31" s="2">
        <v>0.08</v>
      </c>
      <c r="J31" s="2">
        <v>0.05</v>
      </c>
      <c r="K31" s="2">
        <v>0.08</v>
      </c>
      <c r="L31" s="2">
        <v>0.03</v>
      </c>
      <c r="M31" s="2">
        <v>7.0000000000000007E-2</v>
      </c>
      <c r="N31" s="2">
        <v>0.06</v>
      </c>
      <c r="O31" s="2">
        <v>0.1</v>
      </c>
      <c r="P31" s="2">
        <v>0.1</v>
      </c>
      <c r="Q31" s="2">
        <v>0.06</v>
      </c>
      <c r="R31" s="2">
        <v>0.05</v>
      </c>
      <c r="S31" s="2">
        <v>7.0000000000000007E-2</v>
      </c>
      <c r="T31" s="2">
        <v>0.05</v>
      </c>
      <c r="U31" s="2">
        <v>0.05</v>
      </c>
      <c r="V31" s="2">
        <v>7.0000000000000007E-2</v>
      </c>
      <c r="W31" s="2">
        <v>0.08</v>
      </c>
      <c r="X31" s="2">
        <v>0.109</v>
      </c>
      <c r="Y31" s="2">
        <v>0.189</v>
      </c>
      <c r="Z31" s="2">
        <v>0.105</v>
      </c>
      <c r="AA31" s="2">
        <v>5.5E-2</v>
      </c>
    </row>
    <row r="32" spans="1:27" s="2" customFormat="1" x14ac:dyDescent="0.25">
      <c r="A32" s="2" t="s">
        <v>98</v>
      </c>
      <c r="B32" s="2" t="s">
        <v>97</v>
      </c>
      <c r="C32" s="2">
        <v>0.1</v>
      </c>
      <c r="D32" s="2">
        <v>0.1</v>
      </c>
      <c r="E32" s="2">
        <v>0.09</v>
      </c>
      <c r="F32" s="2">
        <v>0.03</v>
      </c>
      <c r="G32" s="2">
        <v>0.06</v>
      </c>
      <c r="H32" s="2">
        <v>0.05</v>
      </c>
      <c r="I32" s="2">
        <v>7.0000000000000007E-2</v>
      </c>
      <c r="J32" s="2">
        <v>0.12</v>
      </c>
      <c r="K32" s="2">
        <v>0.09</v>
      </c>
      <c r="L32" s="2">
        <v>0.15</v>
      </c>
      <c r="M32" s="2">
        <v>0.14000000000000001</v>
      </c>
      <c r="N32" s="2">
        <v>0.08</v>
      </c>
      <c r="O32" s="2">
        <v>0.14000000000000001</v>
      </c>
      <c r="P32" s="2">
        <v>0.14000000000000001</v>
      </c>
      <c r="Q32" s="2">
        <v>0.12</v>
      </c>
      <c r="R32" s="2">
        <v>0.05</v>
      </c>
      <c r="S32" s="2">
        <v>0.09</v>
      </c>
      <c r="T32" s="2">
        <v>0.09</v>
      </c>
      <c r="U32" s="2">
        <v>0.06</v>
      </c>
      <c r="V32" s="2">
        <v>0.14000000000000001</v>
      </c>
      <c r="W32" s="2">
        <v>0.11</v>
      </c>
      <c r="X32" s="2">
        <v>0.109</v>
      </c>
      <c r="Y32" s="2">
        <v>0.189</v>
      </c>
      <c r="Z32" s="2">
        <v>0.125</v>
      </c>
      <c r="AA32" s="2">
        <v>5.5E-2</v>
      </c>
    </row>
    <row r="33" spans="1:27" x14ac:dyDescent="0.25">
      <c r="A33" t="s">
        <v>99</v>
      </c>
      <c r="B33" t="s">
        <v>100</v>
      </c>
      <c r="C33">
        <v>2.0000000000000001E-4</v>
      </c>
      <c r="D33">
        <v>2.0000000000000001E-4</v>
      </c>
      <c r="E33">
        <v>2.0000000000000001E-4</v>
      </c>
      <c r="F33">
        <v>2.0000000000000001E-4</v>
      </c>
      <c r="G33">
        <v>2.0000000000000001E-4</v>
      </c>
      <c r="H33">
        <v>2.0000000000000001E-4</v>
      </c>
      <c r="I33">
        <v>2.0000000000000001E-4</v>
      </c>
      <c r="J33">
        <v>2.0000000000000001E-4</v>
      </c>
      <c r="K33">
        <v>2.0000000000000001E-4</v>
      </c>
      <c r="L33">
        <v>2.0000000000000001E-4</v>
      </c>
      <c r="M33">
        <v>2.0000000000000001E-4</v>
      </c>
      <c r="N33">
        <v>2.0000000000000001E-4</v>
      </c>
      <c r="O33">
        <v>2.0000000000000001E-4</v>
      </c>
      <c r="P33">
        <v>2.0000000000000001E-4</v>
      </c>
      <c r="Q33">
        <v>2.0000000000000001E-4</v>
      </c>
      <c r="R33">
        <v>2.0000000000000001E-4</v>
      </c>
      <c r="S33">
        <v>2.0000000000000001E-4</v>
      </c>
      <c r="T33">
        <v>2.0000000000000001E-4</v>
      </c>
      <c r="U33">
        <v>2.0000000000000001E-4</v>
      </c>
      <c r="V33">
        <v>2.0000000000000001E-4</v>
      </c>
      <c r="W33">
        <v>2.0000000000000001E-4</v>
      </c>
      <c r="X33">
        <v>2.0000000000000001E-4</v>
      </c>
      <c r="Y33">
        <v>2.0000000000000001E-4</v>
      </c>
      <c r="Z33">
        <v>2.0000000000000001E-4</v>
      </c>
      <c r="AA33">
        <v>2.0000000000000001E-4</v>
      </c>
    </row>
    <row r="34" spans="1:27" x14ac:dyDescent="0.25">
      <c r="A34" t="s">
        <v>101</v>
      </c>
      <c r="B34" t="s">
        <v>102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  <c r="M34">
        <v>0.01</v>
      </c>
      <c r="N34">
        <v>0.01</v>
      </c>
      <c r="O34">
        <v>0.01</v>
      </c>
      <c r="P34">
        <v>0.01</v>
      </c>
      <c r="Q34">
        <v>0.01</v>
      </c>
      <c r="R34">
        <v>0.01</v>
      </c>
      <c r="S34">
        <v>0.01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</row>
    <row r="35" spans="1:27" x14ac:dyDescent="0.25">
      <c r="A35" t="s">
        <v>103</v>
      </c>
      <c r="B35" t="s">
        <v>104</v>
      </c>
      <c r="C35">
        <v>1.88</v>
      </c>
      <c r="D35">
        <v>0.38</v>
      </c>
      <c r="E35">
        <v>3.44</v>
      </c>
      <c r="F35">
        <v>1.06</v>
      </c>
      <c r="G35">
        <v>0.62</v>
      </c>
      <c r="H35">
        <v>0.68</v>
      </c>
      <c r="I35">
        <v>0.59</v>
      </c>
      <c r="J35">
        <v>0.63</v>
      </c>
      <c r="K35">
        <v>0.74</v>
      </c>
      <c r="L35">
        <v>0.16</v>
      </c>
      <c r="M35">
        <v>0.15</v>
      </c>
      <c r="N35">
        <v>0.06</v>
      </c>
      <c r="O35">
        <v>0.23</v>
      </c>
      <c r="P35">
        <v>0.37</v>
      </c>
      <c r="Q35">
        <v>0.35</v>
      </c>
      <c r="R35">
        <v>0.02</v>
      </c>
      <c r="S35">
        <v>0.56000000000000005</v>
      </c>
      <c r="T35">
        <v>0.65</v>
      </c>
      <c r="U35">
        <v>0.71</v>
      </c>
      <c r="V35">
        <v>0.48</v>
      </c>
      <c r="W35">
        <v>0.45</v>
      </c>
      <c r="X35">
        <v>0.36</v>
      </c>
      <c r="Y35">
        <v>0.28000000000000003</v>
      </c>
      <c r="Z35">
        <v>0.28999999999999998</v>
      </c>
      <c r="AA35">
        <v>0.17</v>
      </c>
    </row>
    <row r="36" spans="1:27" x14ac:dyDescent="0.25">
      <c r="A36" t="s">
        <v>105</v>
      </c>
      <c r="B36" t="s">
        <v>106</v>
      </c>
      <c r="C36">
        <v>0.05</v>
      </c>
      <c r="D36">
        <v>0.02</v>
      </c>
      <c r="E36">
        <v>0.05</v>
      </c>
      <c r="F36">
        <v>0.02</v>
      </c>
      <c r="G36">
        <v>0.02</v>
      </c>
      <c r="H36">
        <v>0.02</v>
      </c>
      <c r="I36">
        <v>0.02</v>
      </c>
      <c r="J36">
        <v>0.02</v>
      </c>
      <c r="K36">
        <v>0.02</v>
      </c>
      <c r="L36">
        <v>0.02</v>
      </c>
      <c r="M36">
        <v>0.02</v>
      </c>
      <c r="N36">
        <v>0.02</v>
      </c>
      <c r="O36">
        <v>0.02</v>
      </c>
      <c r="P36">
        <v>0.02</v>
      </c>
      <c r="Q36">
        <v>0.02</v>
      </c>
      <c r="R36">
        <v>0.02</v>
      </c>
      <c r="S36">
        <v>0.02</v>
      </c>
      <c r="T36">
        <v>0.02</v>
      </c>
      <c r="U36">
        <v>0.03</v>
      </c>
      <c r="V36">
        <v>0.03</v>
      </c>
      <c r="W36">
        <v>0.03</v>
      </c>
      <c r="X36">
        <v>0.03</v>
      </c>
      <c r="Y36">
        <v>0.02</v>
      </c>
      <c r="Z36">
        <v>0.02</v>
      </c>
      <c r="AA36">
        <v>0.02</v>
      </c>
    </row>
    <row r="37" spans="1:27" ht="45" x14ac:dyDescent="0.25">
      <c r="A37" t="s">
        <v>107</v>
      </c>
      <c r="B37" s="1" t="s">
        <v>108</v>
      </c>
      <c r="C37">
        <v>0.11</v>
      </c>
      <c r="D37">
        <v>0.06</v>
      </c>
      <c r="E37">
        <v>0.06</v>
      </c>
      <c r="F37">
        <v>0.06</v>
      </c>
      <c r="G37">
        <v>0.06</v>
      </c>
      <c r="H37">
        <v>0.12</v>
      </c>
      <c r="I37">
        <v>0.1</v>
      </c>
      <c r="J37">
        <v>0.12</v>
      </c>
      <c r="K37">
        <v>0.06</v>
      </c>
      <c r="L37">
        <v>0.06</v>
      </c>
      <c r="M37">
        <v>0.06</v>
      </c>
      <c r="N37">
        <v>0.06</v>
      </c>
      <c r="O37">
        <v>0.06</v>
      </c>
      <c r="P37">
        <v>0.06</v>
      </c>
      <c r="Q37">
        <v>0.06</v>
      </c>
      <c r="R37">
        <v>0.06</v>
      </c>
      <c r="S37">
        <v>0.06</v>
      </c>
      <c r="T37">
        <v>0.06</v>
      </c>
      <c r="U37">
        <v>7.0000000000000007E-2</v>
      </c>
      <c r="V37">
        <v>0.1</v>
      </c>
      <c r="W37">
        <v>0.06</v>
      </c>
      <c r="X37">
        <v>0.16</v>
      </c>
      <c r="Y37">
        <v>0.06</v>
      </c>
      <c r="Z37">
        <v>0.06</v>
      </c>
      <c r="AA37">
        <v>0.06</v>
      </c>
    </row>
    <row r="38" spans="1:27" x14ac:dyDescent="0.25">
      <c r="A38" t="s">
        <v>109</v>
      </c>
      <c r="B38" t="s">
        <v>86</v>
      </c>
      <c r="C38">
        <v>2.5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  <c r="P38">
        <v>2.5</v>
      </c>
      <c r="Q38">
        <v>2.5</v>
      </c>
      <c r="R38">
        <v>2.5</v>
      </c>
      <c r="S38">
        <v>2.5</v>
      </c>
      <c r="T38">
        <v>2.5</v>
      </c>
      <c r="U38">
        <v>2.5</v>
      </c>
      <c r="V38">
        <v>2.5</v>
      </c>
      <c r="W38">
        <v>2.5</v>
      </c>
      <c r="X38">
        <v>2.5</v>
      </c>
      <c r="Y38">
        <v>2.5</v>
      </c>
      <c r="Z38">
        <v>2.5</v>
      </c>
      <c r="AA38">
        <v>2.5</v>
      </c>
    </row>
    <row r="39" spans="1:27" x14ac:dyDescent="0.25">
      <c r="A39" t="s">
        <v>110</v>
      </c>
      <c r="B39" t="s">
        <v>81</v>
      </c>
      <c r="C39">
        <v>6.81</v>
      </c>
      <c r="D39">
        <v>7.45</v>
      </c>
      <c r="E39">
        <v>8.27</v>
      </c>
      <c r="F39">
        <v>5.03</v>
      </c>
      <c r="G39">
        <v>5.9</v>
      </c>
      <c r="H39">
        <v>5.77</v>
      </c>
      <c r="I39">
        <v>4.26</v>
      </c>
      <c r="J39">
        <v>7.93</v>
      </c>
      <c r="K39">
        <v>8.3000000000000007</v>
      </c>
      <c r="L39">
        <v>5.67</v>
      </c>
      <c r="M39">
        <v>6.17</v>
      </c>
      <c r="N39">
        <v>6.12</v>
      </c>
      <c r="O39">
        <v>6.23</v>
      </c>
      <c r="P39">
        <v>6.88</v>
      </c>
      <c r="Q39">
        <v>6.98</v>
      </c>
      <c r="R39">
        <v>5.75</v>
      </c>
      <c r="S39">
        <v>5.28</v>
      </c>
      <c r="T39">
        <v>5.88</v>
      </c>
      <c r="U39">
        <v>6.46</v>
      </c>
      <c r="V39">
        <v>6.37</v>
      </c>
      <c r="W39">
        <v>5.2</v>
      </c>
      <c r="X39">
        <v>6.23</v>
      </c>
      <c r="Y39">
        <v>5.6</v>
      </c>
      <c r="Z39">
        <v>6.1</v>
      </c>
      <c r="AA39">
        <v>5.4</v>
      </c>
    </row>
    <row r="40" spans="1:27" x14ac:dyDescent="0.25">
      <c r="A40" t="s">
        <v>111</v>
      </c>
      <c r="B40" t="s">
        <v>46</v>
      </c>
      <c r="C40">
        <v>5.15</v>
      </c>
      <c r="D40">
        <v>6.7</v>
      </c>
      <c r="E40">
        <v>7.1</v>
      </c>
      <c r="F40">
        <v>6.9</v>
      </c>
      <c r="G40">
        <v>6.94</v>
      </c>
      <c r="H40">
        <v>7.6</v>
      </c>
      <c r="I40">
        <v>7.04</v>
      </c>
      <c r="J40">
        <v>6.52</v>
      </c>
      <c r="K40">
        <v>7.55</v>
      </c>
      <c r="L40">
        <v>7.15</v>
      </c>
      <c r="M40">
        <v>6.2</v>
      </c>
      <c r="N40">
        <v>7.06</v>
      </c>
      <c r="O40">
        <v>7.07</v>
      </c>
      <c r="P40">
        <v>6.01</v>
      </c>
      <c r="Q40">
        <v>7.31</v>
      </c>
      <c r="R40">
        <v>7.63</v>
      </c>
      <c r="S40">
        <v>6.09</v>
      </c>
      <c r="T40">
        <v>6.58</v>
      </c>
      <c r="U40">
        <v>7.32</v>
      </c>
      <c r="V40">
        <v>6.28</v>
      </c>
      <c r="W40">
        <v>6.23</v>
      </c>
      <c r="X40">
        <v>7.03</v>
      </c>
      <c r="Y40">
        <v>7.2</v>
      </c>
      <c r="Z40">
        <v>6.18</v>
      </c>
      <c r="AA40">
        <v>6.6</v>
      </c>
    </row>
    <row r="41" spans="1:27" x14ac:dyDescent="0.25">
      <c r="A41" t="s">
        <v>112</v>
      </c>
      <c r="B41" t="s">
        <v>113</v>
      </c>
      <c r="C41">
        <v>5.0000000000000001E-3</v>
      </c>
      <c r="D41">
        <v>5.0000000000000001E-3</v>
      </c>
      <c r="E41">
        <v>5.0000000000000001E-3</v>
      </c>
      <c r="F41">
        <v>5.0000000000000001E-3</v>
      </c>
      <c r="G41">
        <v>5.0000000000000001E-3</v>
      </c>
      <c r="H41">
        <v>5.0000000000000001E-3</v>
      </c>
      <c r="I41">
        <v>5.0000000000000001E-3</v>
      </c>
      <c r="J41">
        <v>5.0000000000000001E-3</v>
      </c>
      <c r="K41">
        <v>5.0000000000000001E-3</v>
      </c>
      <c r="L41">
        <v>5.0000000000000001E-3</v>
      </c>
      <c r="M41">
        <v>5.0000000000000001E-3</v>
      </c>
      <c r="N41">
        <v>5.0000000000000001E-3</v>
      </c>
      <c r="O41">
        <v>5.0000000000000001E-3</v>
      </c>
      <c r="P41">
        <v>5.0000000000000001E-3</v>
      </c>
      <c r="Q41">
        <v>5.0000000000000001E-3</v>
      </c>
      <c r="R41">
        <v>5.0000000000000001E-3</v>
      </c>
      <c r="S41">
        <v>5.0000000000000001E-3</v>
      </c>
      <c r="T41">
        <v>5.0000000000000001E-3</v>
      </c>
      <c r="U41">
        <v>5.0000000000000001E-3</v>
      </c>
      <c r="V41">
        <v>5.0000000000000001E-3</v>
      </c>
      <c r="W41">
        <v>5.0000000000000001E-3</v>
      </c>
      <c r="X41">
        <v>5.0000000000000001E-3</v>
      </c>
      <c r="Y41">
        <v>5.0000000000000001E-3</v>
      </c>
      <c r="Z41">
        <v>5.0000000000000001E-3</v>
      </c>
      <c r="AA41">
        <v>5.0000000000000001E-3</v>
      </c>
    </row>
    <row r="42" spans="1:27" x14ac:dyDescent="0.25">
      <c r="A42" t="s">
        <v>114</v>
      </c>
      <c r="B42" t="s">
        <v>115</v>
      </c>
      <c r="C42">
        <v>0.01</v>
      </c>
      <c r="D42">
        <v>0.01</v>
      </c>
      <c r="E42">
        <v>0.01</v>
      </c>
      <c r="F42">
        <v>0.01</v>
      </c>
      <c r="G42">
        <v>0.01</v>
      </c>
      <c r="H42">
        <v>0.01</v>
      </c>
      <c r="I42">
        <v>0.01</v>
      </c>
      <c r="J42">
        <v>0.01</v>
      </c>
      <c r="K42">
        <v>0.01</v>
      </c>
      <c r="L42">
        <v>0.01</v>
      </c>
      <c r="M42">
        <v>0.01</v>
      </c>
      <c r="N42">
        <v>0.01</v>
      </c>
      <c r="O42">
        <v>0.01</v>
      </c>
      <c r="P42">
        <v>0.01</v>
      </c>
      <c r="Q42">
        <v>0.01</v>
      </c>
      <c r="R42">
        <v>0.01</v>
      </c>
      <c r="S42">
        <v>0.01</v>
      </c>
      <c r="T42">
        <v>0.01</v>
      </c>
      <c r="U42">
        <v>0.01</v>
      </c>
      <c r="V42">
        <v>0.01</v>
      </c>
      <c r="W42">
        <v>0.01</v>
      </c>
      <c r="X42">
        <v>0.01</v>
      </c>
      <c r="Y42">
        <v>0.01</v>
      </c>
      <c r="Z42">
        <v>0.01</v>
      </c>
      <c r="AA42">
        <v>0.01</v>
      </c>
    </row>
    <row r="43" spans="1:27" x14ac:dyDescent="0.25">
      <c r="A43" t="s">
        <v>116</v>
      </c>
      <c r="B43" t="s">
        <v>117</v>
      </c>
      <c r="C43">
        <v>32</v>
      </c>
      <c r="D43">
        <v>41</v>
      </c>
      <c r="E43">
        <v>39</v>
      </c>
      <c r="F43">
        <v>40</v>
      </c>
      <c r="G43">
        <v>35</v>
      </c>
      <c r="H43">
        <v>59</v>
      </c>
      <c r="I43">
        <v>92.5</v>
      </c>
      <c r="J43">
        <v>47.5</v>
      </c>
      <c r="K43">
        <v>40.299999999999997</v>
      </c>
      <c r="L43">
        <v>29</v>
      </c>
      <c r="M43">
        <v>57</v>
      </c>
      <c r="N43">
        <v>33</v>
      </c>
      <c r="O43">
        <v>23.5</v>
      </c>
      <c r="P43">
        <v>48.5</v>
      </c>
      <c r="Q43">
        <v>19.5</v>
      </c>
      <c r="R43">
        <v>35.5</v>
      </c>
      <c r="S43">
        <v>41</v>
      </c>
      <c r="T43">
        <v>27</v>
      </c>
      <c r="U43">
        <v>35.5</v>
      </c>
      <c r="V43">
        <v>41.5</v>
      </c>
      <c r="W43">
        <v>45.5</v>
      </c>
      <c r="X43">
        <v>39.5</v>
      </c>
      <c r="Y43">
        <v>24.5</v>
      </c>
      <c r="Z43">
        <v>37.5</v>
      </c>
      <c r="AA43">
        <v>26</v>
      </c>
    </row>
    <row r="44" spans="1:27" s="20" customFormat="1" x14ac:dyDescent="0.25">
      <c r="A44" s="20" t="s">
        <v>118</v>
      </c>
      <c r="B44" s="20" t="s">
        <v>119</v>
      </c>
      <c r="C44" s="20">
        <v>20</v>
      </c>
      <c r="D44" s="20">
        <v>15</v>
      </c>
      <c r="E44" s="20">
        <v>11</v>
      </c>
      <c r="F44" s="20">
        <v>11</v>
      </c>
      <c r="G44" s="20">
        <v>11</v>
      </c>
      <c r="H44" s="20">
        <v>11</v>
      </c>
      <c r="I44" s="20">
        <v>13</v>
      </c>
      <c r="J44" s="20">
        <v>11</v>
      </c>
      <c r="K44" s="20">
        <v>14.5</v>
      </c>
      <c r="L44" s="20">
        <v>37</v>
      </c>
      <c r="M44" s="20">
        <v>27</v>
      </c>
      <c r="N44" s="20">
        <v>22.5</v>
      </c>
      <c r="O44" s="20">
        <v>28</v>
      </c>
      <c r="P44" s="20">
        <v>66.5</v>
      </c>
      <c r="Q44" s="20">
        <v>11</v>
      </c>
      <c r="R44" s="20">
        <v>11</v>
      </c>
      <c r="S44" s="20">
        <v>11</v>
      </c>
      <c r="T44" s="20">
        <v>11</v>
      </c>
      <c r="U44" s="20">
        <v>11.5</v>
      </c>
      <c r="V44" s="20">
        <v>36.5</v>
      </c>
      <c r="W44" s="20">
        <v>11</v>
      </c>
      <c r="X44" s="20">
        <v>13.5</v>
      </c>
      <c r="Y44" s="20">
        <v>11</v>
      </c>
      <c r="Z44" s="20">
        <v>11</v>
      </c>
      <c r="AA44" s="20">
        <v>25.5</v>
      </c>
    </row>
    <row r="45" spans="1:27" x14ac:dyDescent="0.25">
      <c r="A45" t="s">
        <v>120</v>
      </c>
      <c r="B45" t="s">
        <v>121</v>
      </c>
      <c r="C45">
        <v>0.3</v>
      </c>
      <c r="E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  <c r="X45">
        <v>0.3</v>
      </c>
      <c r="Y45">
        <v>0.3</v>
      </c>
      <c r="Z45">
        <v>0.3</v>
      </c>
      <c r="AA45">
        <v>0.3</v>
      </c>
    </row>
    <row r="46" spans="1:27" x14ac:dyDescent="0.25">
      <c r="A46" t="s">
        <v>122</v>
      </c>
      <c r="B46" t="s">
        <v>123</v>
      </c>
      <c r="C46">
        <v>1.87</v>
      </c>
      <c r="D46">
        <v>2.68</v>
      </c>
      <c r="E46">
        <v>3.97</v>
      </c>
      <c r="F46">
        <v>2.77</v>
      </c>
      <c r="G46">
        <v>3.38</v>
      </c>
      <c r="H46">
        <v>2.67</v>
      </c>
      <c r="I46">
        <v>3.41</v>
      </c>
      <c r="J46">
        <v>1.82</v>
      </c>
      <c r="K46">
        <v>3.3</v>
      </c>
      <c r="L46">
        <v>2.31</v>
      </c>
      <c r="M46">
        <v>2.59</v>
      </c>
      <c r="N46">
        <v>1.97</v>
      </c>
      <c r="O46">
        <v>4.55</v>
      </c>
      <c r="P46">
        <v>2.21</v>
      </c>
      <c r="Q46">
        <v>2.4500000000000002</v>
      </c>
      <c r="R46">
        <v>1.82</v>
      </c>
      <c r="S46">
        <v>1.84</v>
      </c>
      <c r="T46">
        <v>2.19</v>
      </c>
      <c r="U46">
        <v>3.2</v>
      </c>
      <c r="V46">
        <v>2.37</v>
      </c>
      <c r="W46">
        <v>3.52</v>
      </c>
      <c r="X46">
        <v>3.16</v>
      </c>
      <c r="Y46">
        <v>3.65</v>
      </c>
      <c r="Z46">
        <v>2.2400000000000002</v>
      </c>
      <c r="AA46">
        <v>2.06</v>
      </c>
    </row>
    <row r="47" spans="1:27" x14ac:dyDescent="0.25">
      <c r="A47" t="s">
        <v>124</v>
      </c>
      <c r="B47" t="s">
        <v>125</v>
      </c>
      <c r="C47">
        <v>0.01</v>
      </c>
      <c r="D47">
        <v>2E-3</v>
      </c>
      <c r="E47">
        <v>2E-3</v>
      </c>
      <c r="F47">
        <v>2E-3</v>
      </c>
      <c r="G47">
        <v>2E-3</v>
      </c>
      <c r="H47">
        <v>2E-3</v>
      </c>
      <c r="I47">
        <v>2E-3</v>
      </c>
      <c r="J47">
        <v>2E-3</v>
      </c>
      <c r="K47">
        <v>2E-3</v>
      </c>
      <c r="L47">
        <v>2E-3</v>
      </c>
      <c r="M47">
        <v>2E-3</v>
      </c>
      <c r="N47">
        <v>2E-3</v>
      </c>
      <c r="O47">
        <v>2E-3</v>
      </c>
      <c r="P47">
        <v>2E-3</v>
      </c>
      <c r="Q47">
        <v>2E-3</v>
      </c>
      <c r="R47">
        <v>2E-3</v>
      </c>
      <c r="S47">
        <v>2E-3</v>
      </c>
      <c r="T47">
        <v>2E-3</v>
      </c>
      <c r="U47">
        <v>2E-3</v>
      </c>
      <c r="V47">
        <v>2E-3</v>
      </c>
      <c r="W47">
        <v>2E-3</v>
      </c>
      <c r="X47">
        <v>2E-3</v>
      </c>
      <c r="Y47">
        <v>2E-3</v>
      </c>
      <c r="Z47">
        <v>2E-3</v>
      </c>
      <c r="AA47">
        <v>2E-3</v>
      </c>
    </row>
    <row r="48" spans="1:27" x14ac:dyDescent="0.25">
      <c r="A48" t="s">
        <v>126</v>
      </c>
      <c r="B48" t="s">
        <v>127</v>
      </c>
      <c r="D48">
        <v>23.9</v>
      </c>
      <c r="E48">
        <v>31</v>
      </c>
      <c r="F48">
        <v>28.5</v>
      </c>
      <c r="G48">
        <v>31</v>
      </c>
      <c r="H48">
        <v>30</v>
      </c>
      <c r="I48">
        <v>32</v>
      </c>
      <c r="J48">
        <v>26.6</v>
      </c>
      <c r="K48">
        <v>30.4</v>
      </c>
      <c r="L48">
        <v>25</v>
      </c>
      <c r="M48">
        <v>28.1</v>
      </c>
      <c r="N48">
        <v>30</v>
      </c>
      <c r="O48">
        <v>31.3</v>
      </c>
      <c r="P48">
        <v>27.6</v>
      </c>
      <c r="Q48">
        <v>31</v>
      </c>
      <c r="R48">
        <v>30.5</v>
      </c>
      <c r="S48">
        <v>29.8</v>
      </c>
      <c r="T48">
        <v>33.299999999999997</v>
      </c>
      <c r="U48">
        <v>31.7</v>
      </c>
      <c r="V48">
        <v>28.9</v>
      </c>
      <c r="W48">
        <v>27</v>
      </c>
      <c r="X48">
        <v>29.7</v>
      </c>
      <c r="Y48">
        <v>26.9</v>
      </c>
      <c r="Z48">
        <v>33.4</v>
      </c>
      <c r="AA48">
        <v>26</v>
      </c>
    </row>
    <row r="49" spans="1:27" x14ac:dyDescent="0.25">
      <c r="A49" t="s">
        <v>128</v>
      </c>
      <c r="B49" t="s">
        <v>127</v>
      </c>
      <c r="C49">
        <v>26.6</v>
      </c>
      <c r="D49">
        <v>23.9</v>
      </c>
      <c r="E49">
        <v>25</v>
      </c>
      <c r="F49">
        <v>26</v>
      </c>
      <c r="G49">
        <v>27.7</v>
      </c>
      <c r="H49">
        <v>26.7</v>
      </c>
      <c r="I49">
        <v>28.3</v>
      </c>
      <c r="J49">
        <v>26.3</v>
      </c>
      <c r="K49">
        <v>27.5</v>
      </c>
      <c r="L49">
        <v>26.4</v>
      </c>
      <c r="M49">
        <v>26.6</v>
      </c>
      <c r="N49">
        <v>27.5</v>
      </c>
      <c r="O49">
        <v>28.2</v>
      </c>
      <c r="P49">
        <v>27.2</v>
      </c>
      <c r="Q49">
        <v>26.4</v>
      </c>
      <c r="R49">
        <v>25.5</v>
      </c>
      <c r="S49">
        <v>26</v>
      </c>
      <c r="T49">
        <v>27.4</v>
      </c>
      <c r="U49">
        <v>27.2</v>
      </c>
      <c r="V49">
        <v>25.9</v>
      </c>
      <c r="W49">
        <v>26</v>
      </c>
      <c r="X49">
        <v>28.4</v>
      </c>
      <c r="Y49">
        <v>24.7</v>
      </c>
      <c r="Z49">
        <v>29.6</v>
      </c>
      <c r="AA49">
        <v>25</v>
      </c>
    </row>
    <row r="50" spans="1:27" x14ac:dyDescent="0.25">
      <c r="A50" t="s">
        <v>129</v>
      </c>
      <c r="B50" t="s">
        <v>130</v>
      </c>
      <c r="C50">
        <v>39.6</v>
      </c>
      <c r="D50">
        <v>3.14</v>
      </c>
      <c r="E50">
        <v>13.6</v>
      </c>
      <c r="F50">
        <v>9.09</v>
      </c>
      <c r="G50">
        <v>7.13</v>
      </c>
      <c r="H50">
        <v>7.96</v>
      </c>
      <c r="I50">
        <v>10.1</v>
      </c>
      <c r="J50">
        <v>34.799999999999997</v>
      </c>
      <c r="K50">
        <v>9.82</v>
      </c>
      <c r="L50">
        <v>36.4</v>
      </c>
      <c r="M50">
        <v>18.5</v>
      </c>
      <c r="N50">
        <v>15.9</v>
      </c>
      <c r="O50">
        <v>11.8</v>
      </c>
      <c r="P50">
        <v>11.7</v>
      </c>
      <c r="Q50">
        <v>9.3699999999999992</v>
      </c>
      <c r="R50">
        <v>9.5399999999999991</v>
      </c>
      <c r="S50">
        <v>9.11</v>
      </c>
      <c r="T50">
        <v>9.3800000000000008</v>
      </c>
      <c r="U50">
        <v>9.89</v>
      </c>
      <c r="V50">
        <v>32.6</v>
      </c>
      <c r="W50">
        <v>23.7</v>
      </c>
      <c r="X50">
        <v>14.8</v>
      </c>
      <c r="Y50">
        <v>15.2</v>
      </c>
      <c r="Z50">
        <v>13.6</v>
      </c>
      <c r="AA50">
        <v>44.1</v>
      </c>
    </row>
    <row r="51" spans="1:27" x14ac:dyDescent="0.25">
      <c r="A51" t="s">
        <v>131</v>
      </c>
      <c r="B51" t="s">
        <v>132</v>
      </c>
      <c r="C51">
        <v>0.02</v>
      </c>
      <c r="D51">
        <v>0.02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v>0.02</v>
      </c>
      <c r="K51">
        <v>0.02</v>
      </c>
      <c r="L51">
        <v>0.02</v>
      </c>
      <c r="M51">
        <v>0.02</v>
      </c>
      <c r="N51">
        <v>0.02</v>
      </c>
      <c r="O51">
        <v>0.02</v>
      </c>
      <c r="P51">
        <v>0.02</v>
      </c>
      <c r="Q51">
        <v>0.02</v>
      </c>
      <c r="R51">
        <v>0.02</v>
      </c>
      <c r="S51">
        <v>0.02</v>
      </c>
      <c r="T51">
        <v>0.02</v>
      </c>
      <c r="U51">
        <v>0.02</v>
      </c>
      <c r="V51">
        <v>0.02</v>
      </c>
      <c r="W51">
        <v>0.02</v>
      </c>
      <c r="X51">
        <v>0.02</v>
      </c>
      <c r="Y51">
        <v>0.02</v>
      </c>
      <c r="Z51">
        <v>0.02</v>
      </c>
      <c r="AA51">
        <v>0.02</v>
      </c>
    </row>
    <row r="52" spans="1:27" x14ac:dyDescent="0.25">
      <c r="A52" t="s">
        <v>133</v>
      </c>
      <c r="B52" t="s">
        <v>134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</v>
      </c>
      <c r="K52">
        <v>0.1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v>0.1</v>
      </c>
      <c r="T52">
        <v>0.1</v>
      </c>
      <c r="U52">
        <v>0.1</v>
      </c>
      <c r="V52">
        <v>0.1</v>
      </c>
      <c r="W52">
        <v>0.1</v>
      </c>
      <c r="X52">
        <v>0.1</v>
      </c>
      <c r="Y52">
        <v>0.1</v>
      </c>
      <c r="Z52">
        <v>0.1</v>
      </c>
      <c r="AA52">
        <v>0.1</v>
      </c>
    </row>
    <row r="55" spans="1:27" x14ac:dyDescent="0.25">
      <c r="A55" s="14" t="s">
        <v>156</v>
      </c>
      <c r="C55">
        <f>IF(C4="","",MONTH(C4))</f>
        <v>4</v>
      </c>
      <c r="D55">
        <f t="shared" ref="D55:AA55" si="0">IF(D4="","",MONTH(D4))</f>
        <v>5</v>
      </c>
      <c r="E55">
        <f t="shared" si="0"/>
        <v>6</v>
      </c>
      <c r="F55">
        <f t="shared" si="0"/>
        <v>7</v>
      </c>
      <c r="G55">
        <f t="shared" si="0"/>
        <v>8</v>
      </c>
      <c r="H55">
        <f t="shared" si="0"/>
        <v>9</v>
      </c>
      <c r="I55">
        <f t="shared" si="0"/>
        <v>10</v>
      </c>
      <c r="J55">
        <f t="shared" si="0"/>
        <v>11</v>
      </c>
      <c r="K55">
        <f t="shared" si="0"/>
        <v>12</v>
      </c>
      <c r="L55">
        <f t="shared" si="0"/>
        <v>1</v>
      </c>
      <c r="M55">
        <f t="shared" si="0"/>
        <v>2</v>
      </c>
      <c r="N55">
        <f t="shared" si="0"/>
        <v>3</v>
      </c>
      <c r="O55">
        <f t="shared" si="0"/>
        <v>4</v>
      </c>
      <c r="P55">
        <f t="shared" si="0"/>
        <v>5</v>
      </c>
      <c r="Q55">
        <f t="shared" si="0"/>
        <v>6</v>
      </c>
      <c r="R55">
        <f t="shared" si="0"/>
        <v>7</v>
      </c>
      <c r="S55">
        <f t="shared" si="0"/>
        <v>8</v>
      </c>
      <c r="T55">
        <f t="shared" si="0"/>
        <v>9</v>
      </c>
      <c r="U55">
        <f t="shared" si="0"/>
        <v>10</v>
      </c>
      <c r="V55">
        <f t="shared" si="0"/>
        <v>11</v>
      </c>
      <c r="W55">
        <f t="shared" si="0"/>
        <v>12</v>
      </c>
      <c r="X55">
        <f t="shared" si="0"/>
        <v>1</v>
      </c>
      <c r="Y55">
        <f t="shared" si="0"/>
        <v>2</v>
      </c>
      <c r="Z55">
        <f t="shared" si="0"/>
        <v>3</v>
      </c>
      <c r="AA55">
        <f t="shared" si="0"/>
        <v>4</v>
      </c>
    </row>
    <row r="56" spans="1:27" s="6" customFormat="1" x14ac:dyDescent="0.25">
      <c r="A56" s="14" t="s">
        <v>265</v>
      </c>
      <c r="C56" s="6" t="str">
        <f>IF(C55="","",IF(AND(C55&gt;=6,C55&lt;=10),"dry","wet"))</f>
        <v>wet</v>
      </c>
      <c r="D56" s="6" t="str">
        <f t="shared" ref="D56:AA56" si="1">IF(D55="","",IF(AND(D55&gt;=6,D55&lt;=10),"dry","wet"))</f>
        <v>wet</v>
      </c>
      <c r="E56" s="6" t="str">
        <f t="shared" si="1"/>
        <v>dry</v>
      </c>
      <c r="F56" s="6" t="str">
        <f t="shared" si="1"/>
        <v>dry</v>
      </c>
      <c r="G56" s="6" t="str">
        <f t="shared" si="1"/>
        <v>dry</v>
      </c>
      <c r="H56" s="6" t="str">
        <f t="shared" si="1"/>
        <v>dry</v>
      </c>
      <c r="I56" s="6" t="str">
        <f t="shared" si="1"/>
        <v>dry</v>
      </c>
      <c r="J56" s="6" t="str">
        <f t="shared" si="1"/>
        <v>wet</v>
      </c>
      <c r="K56" s="6" t="str">
        <f t="shared" si="1"/>
        <v>wet</v>
      </c>
      <c r="L56" s="6" t="str">
        <f t="shared" si="1"/>
        <v>wet</v>
      </c>
      <c r="M56" s="6" t="str">
        <f t="shared" si="1"/>
        <v>wet</v>
      </c>
      <c r="N56" s="6" t="str">
        <f t="shared" si="1"/>
        <v>wet</v>
      </c>
      <c r="O56" s="6" t="str">
        <f t="shared" si="1"/>
        <v>wet</v>
      </c>
      <c r="P56" s="6" t="str">
        <f t="shared" si="1"/>
        <v>wet</v>
      </c>
      <c r="Q56" s="6" t="str">
        <f t="shared" si="1"/>
        <v>dry</v>
      </c>
      <c r="R56" s="6" t="str">
        <f t="shared" si="1"/>
        <v>dry</v>
      </c>
      <c r="S56" s="6" t="str">
        <f t="shared" si="1"/>
        <v>dry</v>
      </c>
      <c r="T56" s="6" t="str">
        <f t="shared" si="1"/>
        <v>dry</v>
      </c>
      <c r="U56" s="6" t="str">
        <f t="shared" si="1"/>
        <v>dry</v>
      </c>
      <c r="V56" s="6" t="str">
        <f t="shared" si="1"/>
        <v>wet</v>
      </c>
      <c r="W56" s="6" t="str">
        <f t="shared" si="1"/>
        <v>wet</v>
      </c>
      <c r="X56" s="6" t="str">
        <f t="shared" si="1"/>
        <v>wet</v>
      </c>
      <c r="Y56" s="6" t="str">
        <f t="shared" si="1"/>
        <v>wet</v>
      </c>
      <c r="Z56" s="6" t="str">
        <f t="shared" si="1"/>
        <v>wet</v>
      </c>
      <c r="AA56" s="6" t="str">
        <f t="shared" si="1"/>
        <v>wet</v>
      </c>
    </row>
    <row r="57" spans="1:27" x14ac:dyDescent="0.25">
      <c r="A57" s="10" t="s">
        <v>157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12" t="s">
        <v>275</v>
      </c>
      <c r="C58" s="4">
        <f>IF(C44&gt; 0,(C18-C17)/(C17*C44), " ")</f>
        <v>0</v>
      </c>
      <c r="D58" s="4">
        <f t="shared" ref="D58:AA58" si="2">IF(D44&gt; 0,(D18-D17)/(D17*D44), " ")</f>
        <v>0</v>
      </c>
      <c r="E58" s="4">
        <f t="shared" si="2"/>
        <v>0</v>
      </c>
      <c r="F58" s="4">
        <f t="shared" si="2"/>
        <v>0</v>
      </c>
      <c r="G58" s="4">
        <f t="shared" si="2"/>
        <v>0</v>
      </c>
      <c r="H58" s="4">
        <f t="shared" si="2"/>
        <v>0</v>
      </c>
      <c r="I58" s="4">
        <f t="shared" si="2"/>
        <v>0</v>
      </c>
      <c r="J58" s="4">
        <f t="shared" si="2"/>
        <v>0</v>
      </c>
      <c r="K58" s="4">
        <f t="shared" si="2"/>
        <v>0</v>
      </c>
      <c r="L58" s="4">
        <f t="shared" si="2"/>
        <v>0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0</v>
      </c>
      <c r="Q58" s="4">
        <f t="shared" si="2"/>
        <v>0</v>
      </c>
      <c r="R58" s="4">
        <f t="shared" si="2"/>
        <v>0</v>
      </c>
      <c r="S58" s="4">
        <f t="shared" si="2"/>
        <v>0</v>
      </c>
      <c r="T58" s="4">
        <f t="shared" si="2"/>
        <v>0</v>
      </c>
      <c r="U58" s="4">
        <f t="shared" si="2"/>
        <v>0</v>
      </c>
      <c r="V58" s="4">
        <f t="shared" si="2"/>
        <v>0</v>
      </c>
      <c r="W58" s="4">
        <f t="shared" si="2"/>
        <v>0</v>
      </c>
      <c r="X58" s="4">
        <f t="shared" si="2"/>
        <v>0</v>
      </c>
      <c r="Y58" s="4">
        <f t="shared" si="2"/>
        <v>0</v>
      </c>
      <c r="Z58" s="4">
        <f t="shared" si="2"/>
        <v>0</v>
      </c>
      <c r="AA58" s="4">
        <f t="shared" si="2"/>
        <v>0</v>
      </c>
    </row>
    <row r="59" spans="1:27" s="4" customFormat="1" x14ac:dyDescent="0.25">
      <c r="A59" s="12" t="s">
        <v>276</v>
      </c>
      <c r="C59" s="4">
        <f>IF(C44&gt; 0,(C27-C26)/(C26*C44)," ")</f>
        <v>0.24827586206896551</v>
      </c>
      <c r="D59" s="4">
        <f t="shared" ref="D59:AA59" si="3">IF(D44&gt; 0,(D27-D26)/(D26*D44)," ")</f>
        <v>0.46274509803921571</v>
      </c>
      <c r="E59" s="4">
        <f t="shared" si="3"/>
        <v>3.9160839160839164E-2</v>
      </c>
      <c r="F59" s="4">
        <f t="shared" si="3"/>
        <v>0.13131313131313133</v>
      </c>
      <c r="G59" s="4">
        <f t="shared" si="3"/>
        <v>0.10774410774410773</v>
      </c>
      <c r="H59" s="4">
        <f t="shared" si="3"/>
        <v>7.6704545454545442E-2</v>
      </c>
      <c r="I59" s="4">
        <f t="shared" si="3"/>
        <v>3.4340659340659337E-2</v>
      </c>
      <c r="J59" s="4">
        <f t="shared" si="3"/>
        <v>0.45083487940630795</v>
      </c>
      <c r="K59" s="4">
        <f t="shared" si="3"/>
        <v>0.12539184952978058</v>
      </c>
      <c r="L59" s="4">
        <f t="shared" si="3"/>
        <v>0.22322322322322322</v>
      </c>
      <c r="M59" s="4">
        <f t="shared" si="3"/>
        <v>0.13695090439276486</v>
      </c>
      <c r="N59" s="4">
        <f t="shared" si="3"/>
        <v>0.10774410774410771</v>
      </c>
      <c r="O59" s="4">
        <f t="shared" si="3"/>
        <v>1.6936671575846832E-2</v>
      </c>
      <c r="P59" s="4">
        <f t="shared" si="3"/>
        <v>5.6390977443609011E-3</v>
      </c>
      <c r="Q59" s="4">
        <f t="shared" si="3"/>
        <v>0.64593301435406703</v>
      </c>
      <c r="R59" s="4">
        <f t="shared" si="3"/>
        <v>0.17868338557993732</v>
      </c>
      <c r="S59" s="4">
        <f t="shared" si="3"/>
        <v>0.17499999999999996</v>
      </c>
      <c r="T59" s="4">
        <f t="shared" si="3"/>
        <v>0.27272727272727271</v>
      </c>
      <c r="U59" s="4">
        <f t="shared" si="3"/>
        <v>6.3405797101449279E-2</v>
      </c>
      <c r="V59" s="4">
        <f t="shared" si="3"/>
        <v>2.340736800106397E-2</v>
      </c>
      <c r="W59" s="4">
        <f t="shared" si="3"/>
        <v>0.20661157024793386</v>
      </c>
      <c r="X59" s="4">
        <f t="shared" si="3"/>
        <v>8.18131564400221E-2</v>
      </c>
      <c r="Y59" s="4">
        <f t="shared" si="3"/>
        <v>0.23691460055096414</v>
      </c>
      <c r="Z59" s="4">
        <f t="shared" si="3"/>
        <v>0.21775898520084569</v>
      </c>
      <c r="AA59" s="4">
        <f t="shared" si="3"/>
        <v>8.927826449728829E-2</v>
      </c>
    </row>
    <row r="60" spans="1:27" x14ac:dyDescent="0.25">
      <c r="A60" s="12" t="s">
        <v>277</v>
      </c>
      <c r="C60">
        <f>IF(C44&gt; 0,(C32-C31)/(C31*C44), " ")</f>
        <v>0.05</v>
      </c>
      <c r="D60">
        <f t="shared" ref="D60:AA60" si="4">IF(D44&gt; 0,(D32-D31)/(D31*D44), " ")</f>
        <v>0</v>
      </c>
      <c r="E60">
        <f t="shared" si="4"/>
        <v>1.1363636363636359E-2</v>
      </c>
      <c r="F60">
        <f t="shared" si="4"/>
        <v>0</v>
      </c>
      <c r="G60">
        <f t="shared" si="4"/>
        <v>4.5454545454545449E-2</v>
      </c>
      <c r="H60">
        <f t="shared" si="4"/>
        <v>2.2727272727272731E-2</v>
      </c>
      <c r="I60">
        <f t="shared" si="4"/>
        <v>-9.6153846153846107E-3</v>
      </c>
      <c r="J60">
        <f t="shared" si="4"/>
        <v>0.12727272727272726</v>
      </c>
      <c r="K60">
        <f t="shared" si="4"/>
        <v>8.6206896551724102E-3</v>
      </c>
      <c r="L60">
        <f t="shared" si="4"/>
        <v>0.10810810810810811</v>
      </c>
      <c r="M60">
        <f t="shared" si="4"/>
        <v>3.7037037037037035E-2</v>
      </c>
      <c r="N60">
        <f t="shared" si="4"/>
        <v>1.4814814814814819E-2</v>
      </c>
      <c r="O60">
        <f t="shared" si="4"/>
        <v>1.4285714285714287E-2</v>
      </c>
      <c r="P60">
        <f t="shared" si="4"/>
        <v>6.0150375939849636E-3</v>
      </c>
      <c r="Q60">
        <f t="shared" si="4"/>
        <v>9.0909090909090912E-2</v>
      </c>
      <c r="R60">
        <f t="shared" si="4"/>
        <v>0</v>
      </c>
      <c r="S60">
        <f t="shared" si="4"/>
        <v>2.5974025974025962E-2</v>
      </c>
      <c r="T60">
        <f t="shared" si="4"/>
        <v>7.272727272727271E-2</v>
      </c>
      <c r="U60">
        <f t="shared" si="4"/>
        <v>1.7391304347826077E-2</v>
      </c>
      <c r="V60">
        <f t="shared" si="4"/>
        <v>2.7397260273972605E-2</v>
      </c>
      <c r="W60">
        <f t="shared" si="4"/>
        <v>3.4090909090909088E-2</v>
      </c>
      <c r="X60">
        <f t="shared" si="4"/>
        <v>0</v>
      </c>
      <c r="Y60">
        <f t="shared" si="4"/>
        <v>0</v>
      </c>
      <c r="Z60">
        <f t="shared" si="4"/>
        <v>1.7316017316017319E-2</v>
      </c>
      <c r="AA60">
        <f t="shared" si="4"/>
        <v>0</v>
      </c>
    </row>
    <row r="61" spans="1:27" x14ac:dyDescent="0.25">
      <c r="A61" s="10" t="s">
        <v>278</v>
      </c>
      <c r="C61">
        <f>IF(C58=" ","  ",AVERAGEIF(C58:C60,"&lt;&gt;0",C58:C60))</f>
        <v>0.14913793103448275</v>
      </c>
      <c r="D61">
        <f t="shared" ref="D61:AA61" si="5">IF(D58=" ","  ",AVERAGEIF(D58:D60,"&lt;&gt;0",D58:D60))</f>
        <v>0.46274509803921571</v>
      </c>
      <c r="E61">
        <f t="shared" si="5"/>
        <v>2.5262237762237762E-2</v>
      </c>
      <c r="F61">
        <f t="shared" si="5"/>
        <v>0.13131313131313133</v>
      </c>
      <c r="G61">
        <f t="shared" si="5"/>
        <v>7.6599326599326584E-2</v>
      </c>
      <c r="H61">
        <f t="shared" si="5"/>
        <v>4.9715909090909088E-2</v>
      </c>
      <c r="I61">
        <f t="shared" si="5"/>
        <v>1.2362637362637364E-2</v>
      </c>
      <c r="J61">
        <f t="shared" si="5"/>
        <v>0.28905380333951758</v>
      </c>
      <c r="K61">
        <f t="shared" si="5"/>
        <v>6.7006269592476492E-2</v>
      </c>
      <c r="L61">
        <f t="shared" si="5"/>
        <v>0.16566566566566565</v>
      </c>
      <c r="M61">
        <f t="shared" si="5"/>
        <v>8.6993970714900948E-2</v>
      </c>
      <c r="N61">
        <f t="shared" si="5"/>
        <v>6.1279461279461267E-2</v>
      </c>
      <c r="O61">
        <f t="shared" si="5"/>
        <v>1.561119293078056E-2</v>
      </c>
      <c r="P61">
        <f t="shared" si="5"/>
        <v>5.8270676691729324E-3</v>
      </c>
      <c r="Q61">
        <f t="shared" si="5"/>
        <v>0.36842105263157898</v>
      </c>
      <c r="R61">
        <f t="shared" si="5"/>
        <v>0.17868338557993732</v>
      </c>
      <c r="S61">
        <f t="shared" si="5"/>
        <v>0.10048701298701296</v>
      </c>
      <c r="T61">
        <f t="shared" si="5"/>
        <v>0.1727272727272727</v>
      </c>
      <c r="U61">
        <f t="shared" si="5"/>
        <v>4.0398550724637675E-2</v>
      </c>
      <c r="V61">
        <f t="shared" si="5"/>
        <v>2.5402314137518287E-2</v>
      </c>
      <c r="W61">
        <f t="shared" si="5"/>
        <v>0.12035123966942148</v>
      </c>
      <c r="X61">
        <f t="shared" si="5"/>
        <v>8.18131564400221E-2</v>
      </c>
      <c r="Y61">
        <f t="shared" si="5"/>
        <v>0.23691460055096414</v>
      </c>
      <c r="Z61">
        <f t="shared" si="5"/>
        <v>0.1175375012584315</v>
      </c>
      <c r="AA61">
        <f t="shared" si="5"/>
        <v>8.927826449728829E-2</v>
      </c>
    </row>
    <row r="62" spans="1:27" x14ac:dyDescent="0.25">
      <c r="A62" s="9" t="s">
        <v>111</v>
      </c>
      <c r="C62">
        <f>IF(C61=" "," ",IF(C40&gt;0,C40," "))</f>
        <v>5.15</v>
      </c>
      <c r="D62">
        <f t="shared" ref="D62:AA62" si="6">IF(D61=" "," ",IF(D40&gt;0,D40," "))</f>
        <v>6.7</v>
      </c>
      <c r="E62">
        <f t="shared" si="6"/>
        <v>7.1</v>
      </c>
      <c r="F62">
        <f t="shared" si="6"/>
        <v>6.9</v>
      </c>
      <c r="G62">
        <f t="shared" si="6"/>
        <v>6.94</v>
      </c>
      <c r="H62">
        <f t="shared" si="6"/>
        <v>7.6</v>
      </c>
      <c r="I62">
        <f t="shared" si="6"/>
        <v>7.04</v>
      </c>
      <c r="J62">
        <f t="shared" si="6"/>
        <v>6.52</v>
      </c>
      <c r="K62">
        <f t="shared" si="6"/>
        <v>7.55</v>
      </c>
      <c r="L62">
        <f t="shared" si="6"/>
        <v>7.15</v>
      </c>
      <c r="M62">
        <f t="shared" si="6"/>
        <v>6.2</v>
      </c>
      <c r="N62">
        <f t="shared" si="6"/>
        <v>7.06</v>
      </c>
      <c r="O62">
        <f t="shared" si="6"/>
        <v>7.07</v>
      </c>
      <c r="P62">
        <f t="shared" si="6"/>
        <v>6.01</v>
      </c>
      <c r="Q62">
        <f t="shared" si="6"/>
        <v>7.31</v>
      </c>
      <c r="R62">
        <f t="shared" si="6"/>
        <v>7.63</v>
      </c>
      <c r="S62">
        <f t="shared" si="6"/>
        <v>6.09</v>
      </c>
      <c r="T62">
        <f t="shared" si="6"/>
        <v>6.58</v>
      </c>
      <c r="U62">
        <f t="shared" si="6"/>
        <v>7.32</v>
      </c>
      <c r="V62">
        <f t="shared" si="6"/>
        <v>6.28</v>
      </c>
      <c r="W62">
        <f t="shared" si="6"/>
        <v>6.23</v>
      </c>
      <c r="X62">
        <f t="shared" si="6"/>
        <v>7.03</v>
      </c>
      <c r="Y62">
        <f t="shared" si="6"/>
        <v>7.2</v>
      </c>
      <c r="Z62">
        <f t="shared" si="6"/>
        <v>6.18</v>
      </c>
      <c r="AA62">
        <f t="shared" si="6"/>
        <v>6.6</v>
      </c>
    </row>
    <row r="63" spans="1:27" x14ac:dyDescent="0.25">
      <c r="A63" s="21" t="s">
        <v>266</v>
      </c>
      <c r="C63">
        <f>IF(C61=" "," ",IF(C49&gt;0,C49," "))</f>
        <v>26.6</v>
      </c>
      <c r="D63">
        <f t="shared" ref="D63:AA63" si="7">IF(D61=" "," ",IF(D49&gt;0,D49," "))</f>
        <v>23.9</v>
      </c>
      <c r="E63">
        <f t="shared" si="7"/>
        <v>25</v>
      </c>
      <c r="F63">
        <f t="shared" si="7"/>
        <v>26</v>
      </c>
      <c r="G63">
        <f t="shared" si="7"/>
        <v>27.7</v>
      </c>
      <c r="H63">
        <f t="shared" si="7"/>
        <v>26.7</v>
      </c>
      <c r="I63">
        <f t="shared" si="7"/>
        <v>28.3</v>
      </c>
      <c r="J63">
        <f t="shared" si="7"/>
        <v>26.3</v>
      </c>
      <c r="K63">
        <f t="shared" si="7"/>
        <v>27.5</v>
      </c>
      <c r="L63">
        <f t="shared" si="7"/>
        <v>26.4</v>
      </c>
      <c r="M63">
        <f t="shared" si="7"/>
        <v>26.6</v>
      </c>
      <c r="N63">
        <f t="shared" si="7"/>
        <v>27.5</v>
      </c>
      <c r="O63">
        <f t="shared" si="7"/>
        <v>28.2</v>
      </c>
      <c r="P63">
        <f t="shared" si="7"/>
        <v>27.2</v>
      </c>
      <c r="Q63">
        <f t="shared" si="7"/>
        <v>26.4</v>
      </c>
      <c r="R63">
        <f t="shared" si="7"/>
        <v>25.5</v>
      </c>
      <c r="S63">
        <f t="shared" si="7"/>
        <v>26</v>
      </c>
      <c r="T63">
        <f t="shared" si="7"/>
        <v>27.4</v>
      </c>
      <c r="U63">
        <f t="shared" si="7"/>
        <v>27.2</v>
      </c>
      <c r="V63">
        <f t="shared" si="7"/>
        <v>25.9</v>
      </c>
      <c r="W63">
        <f t="shared" si="7"/>
        <v>26</v>
      </c>
      <c r="X63">
        <f t="shared" si="7"/>
        <v>28.4</v>
      </c>
      <c r="Y63">
        <f t="shared" si="7"/>
        <v>24.7</v>
      </c>
      <c r="Z63">
        <f t="shared" si="7"/>
        <v>29.6</v>
      </c>
      <c r="AA63">
        <f t="shared" si="7"/>
        <v>25</v>
      </c>
    </row>
    <row r="64" spans="1:27" x14ac:dyDescent="0.25">
      <c r="A64" s="21" t="s">
        <v>267</v>
      </c>
      <c r="C64">
        <f>IF(C61=" "," ",IF(C39&gt;0,C39," "))</f>
        <v>6.81</v>
      </c>
      <c r="D64">
        <f t="shared" ref="D64:AA64" si="8">IF(D61=" "," ",IF(D39&gt;0,D39," "))</f>
        <v>7.45</v>
      </c>
      <c r="E64">
        <f t="shared" si="8"/>
        <v>8.27</v>
      </c>
      <c r="F64">
        <f t="shared" si="8"/>
        <v>5.03</v>
      </c>
      <c r="G64">
        <f t="shared" si="8"/>
        <v>5.9</v>
      </c>
      <c r="H64">
        <f t="shared" si="8"/>
        <v>5.77</v>
      </c>
      <c r="I64">
        <f t="shared" si="8"/>
        <v>4.26</v>
      </c>
      <c r="J64">
        <f t="shared" si="8"/>
        <v>7.93</v>
      </c>
      <c r="K64">
        <f t="shared" si="8"/>
        <v>8.3000000000000007</v>
      </c>
      <c r="L64">
        <f t="shared" si="8"/>
        <v>5.67</v>
      </c>
      <c r="M64">
        <f t="shared" si="8"/>
        <v>6.17</v>
      </c>
      <c r="N64">
        <f t="shared" si="8"/>
        <v>6.12</v>
      </c>
      <c r="O64">
        <f t="shared" si="8"/>
        <v>6.23</v>
      </c>
      <c r="P64">
        <f t="shared" si="8"/>
        <v>6.88</v>
      </c>
      <c r="Q64">
        <f t="shared" si="8"/>
        <v>6.98</v>
      </c>
      <c r="R64">
        <f t="shared" si="8"/>
        <v>5.75</v>
      </c>
      <c r="S64">
        <f t="shared" si="8"/>
        <v>5.28</v>
      </c>
      <c r="T64">
        <f t="shared" si="8"/>
        <v>5.88</v>
      </c>
      <c r="U64">
        <f t="shared" si="8"/>
        <v>6.46</v>
      </c>
      <c r="V64">
        <f t="shared" si="8"/>
        <v>6.37</v>
      </c>
      <c r="W64">
        <f t="shared" si="8"/>
        <v>5.2</v>
      </c>
      <c r="X64">
        <f t="shared" si="8"/>
        <v>6.23</v>
      </c>
      <c r="Y64">
        <f t="shared" si="8"/>
        <v>5.6</v>
      </c>
      <c r="Z64">
        <f t="shared" si="8"/>
        <v>6.1</v>
      </c>
      <c r="AA64">
        <f t="shared" si="8"/>
        <v>5.4</v>
      </c>
    </row>
    <row r="65" spans="1:27" x14ac:dyDescent="0.25">
      <c r="A65" s="21" t="s">
        <v>268</v>
      </c>
      <c r="C65">
        <f>IF(C61=" "," ",IF(C50&gt;0,C50," "))</f>
        <v>39.6</v>
      </c>
      <c r="D65">
        <f t="shared" ref="D65:AA65" si="9">IF(D61=" "," ",IF(D50&gt;0,D50," "))</f>
        <v>3.14</v>
      </c>
      <c r="E65">
        <f t="shared" si="9"/>
        <v>13.6</v>
      </c>
      <c r="F65">
        <f t="shared" si="9"/>
        <v>9.09</v>
      </c>
      <c r="G65">
        <f t="shared" si="9"/>
        <v>7.13</v>
      </c>
      <c r="H65">
        <f t="shared" si="9"/>
        <v>7.96</v>
      </c>
      <c r="I65">
        <f t="shared" si="9"/>
        <v>10.1</v>
      </c>
      <c r="J65">
        <f t="shared" si="9"/>
        <v>34.799999999999997</v>
      </c>
      <c r="K65">
        <f t="shared" si="9"/>
        <v>9.82</v>
      </c>
      <c r="L65">
        <f t="shared" si="9"/>
        <v>36.4</v>
      </c>
      <c r="M65">
        <f t="shared" si="9"/>
        <v>18.5</v>
      </c>
      <c r="N65">
        <f t="shared" si="9"/>
        <v>15.9</v>
      </c>
      <c r="O65">
        <f t="shared" si="9"/>
        <v>11.8</v>
      </c>
      <c r="P65">
        <f t="shared" si="9"/>
        <v>11.7</v>
      </c>
      <c r="Q65">
        <f t="shared" si="9"/>
        <v>9.3699999999999992</v>
      </c>
      <c r="R65">
        <f t="shared" si="9"/>
        <v>9.5399999999999991</v>
      </c>
      <c r="S65">
        <f t="shared" si="9"/>
        <v>9.11</v>
      </c>
      <c r="T65">
        <f t="shared" si="9"/>
        <v>9.3800000000000008</v>
      </c>
      <c r="U65">
        <f t="shared" si="9"/>
        <v>9.89</v>
      </c>
      <c r="V65">
        <f t="shared" si="9"/>
        <v>32.6</v>
      </c>
      <c r="W65">
        <f t="shared" si="9"/>
        <v>23.7</v>
      </c>
      <c r="X65">
        <f t="shared" si="9"/>
        <v>14.8</v>
      </c>
      <c r="Y65">
        <f t="shared" si="9"/>
        <v>15.2</v>
      </c>
      <c r="Z65">
        <f t="shared" si="9"/>
        <v>13.6</v>
      </c>
      <c r="AA65">
        <f t="shared" si="9"/>
        <v>44.1</v>
      </c>
    </row>
    <row r="66" spans="1:27" x14ac:dyDescent="0.25">
      <c r="A66" s="21" t="s">
        <v>269</v>
      </c>
      <c r="C66">
        <f>IF(C61=" "," ",IF(C19&gt;0,C19," "))</f>
        <v>42.9</v>
      </c>
      <c r="D66">
        <f t="shared" ref="D66:AA66" si="10">IF(D61=" "," ",IF(D19&gt;0,D19," "))</f>
        <v>48.1</v>
      </c>
      <c r="E66">
        <f t="shared" si="10"/>
        <v>44.7</v>
      </c>
      <c r="F66">
        <f t="shared" si="10"/>
        <v>45</v>
      </c>
      <c r="G66">
        <f t="shared" si="10"/>
        <v>46.3</v>
      </c>
      <c r="H66">
        <f t="shared" si="10"/>
        <v>84</v>
      </c>
      <c r="I66">
        <f t="shared" si="10"/>
        <v>104</v>
      </c>
      <c r="J66">
        <f t="shared" si="10"/>
        <v>56</v>
      </c>
      <c r="K66">
        <f t="shared" si="10"/>
        <v>51</v>
      </c>
      <c r="L66">
        <f t="shared" si="10"/>
        <v>65</v>
      </c>
      <c r="M66">
        <f t="shared" si="10"/>
        <v>88</v>
      </c>
      <c r="N66">
        <f t="shared" si="10"/>
        <v>45</v>
      </c>
      <c r="O66">
        <f t="shared" si="10"/>
        <v>38.9</v>
      </c>
      <c r="P66">
        <f t="shared" si="10"/>
        <v>74</v>
      </c>
      <c r="Q66">
        <f t="shared" si="10"/>
        <v>29.9</v>
      </c>
      <c r="R66">
        <f t="shared" si="10"/>
        <v>41.7</v>
      </c>
      <c r="S66">
        <f t="shared" si="10"/>
        <v>51.7</v>
      </c>
      <c r="T66">
        <f t="shared" si="10"/>
        <v>44.1</v>
      </c>
      <c r="U66">
        <f t="shared" si="10"/>
        <v>52.1</v>
      </c>
      <c r="V66">
        <f t="shared" si="10"/>
        <v>54.7</v>
      </c>
      <c r="W66">
        <f t="shared" si="10"/>
        <v>57.6</v>
      </c>
      <c r="X66">
        <f t="shared" si="10"/>
        <v>64.099999999999994</v>
      </c>
      <c r="Y66">
        <f t="shared" si="10"/>
        <v>41.7</v>
      </c>
      <c r="Z66">
        <f t="shared" si="10"/>
        <v>53.3</v>
      </c>
      <c r="AA66">
        <f t="shared" si="10"/>
        <v>44.4</v>
      </c>
    </row>
    <row r="67" spans="1:27" x14ac:dyDescent="0.25">
      <c r="A67" s="21" t="s">
        <v>264</v>
      </c>
      <c r="C67" s="21" t="str">
        <f ca="1">RIGHT(CELL("nome.arquivo",A1),LEN(CELL("nome.arquivo",A1))-SEARCH("]",CELL("nome.arquivo",A1)))</f>
        <v>NWC22</v>
      </c>
      <c r="D67" s="21" t="str">
        <f t="shared" ref="D67:AA67" ca="1" si="11">RIGHT(CELL("nome.arquivo",B1),LEN(CELL("nome.arquivo",B1))-SEARCH("]",CELL("nome.arquivo",B1)))</f>
        <v>NWC22</v>
      </c>
      <c r="E67" s="21" t="str">
        <f t="shared" ca="1" si="11"/>
        <v>NWC22</v>
      </c>
      <c r="F67" s="21" t="str">
        <f t="shared" ca="1" si="11"/>
        <v>NWC22</v>
      </c>
      <c r="G67" s="21" t="str">
        <f t="shared" ca="1" si="11"/>
        <v>NWC22</v>
      </c>
      <c r="H67" s="21" t="str">
        <f t="shared" ca="1" si="11"/>
        <v>NWC22</v>
      </c>
      <c r="I67" s="21" t="str">
        <f t="shared" ca="1" si="11"/>
        <v>NWC22</v>
      </c>
      <c r="J67" s="21" t="str">
        <f t="shared" ca="1" si="11"/>
        <v>NWC22</v>
      </c>
      <c r="K67" s="21" t="str">
        <f t="shared" ca="1" si="11"/>
        <v>NWC22</v>
      </c>
      <c r="L67" s="21" t="str">
        <f t="shared" ca="1" si="11"/>
        <v>NWC22</v>
      </c>
      <c r="M67" s="21" t="str">
        <f t="shared" ca="1" si="11"/>
        <v>NWC22</v>
      </c>
      <c r="N67" s="21" t="str">
        <f t="shared" ca="1" si="11"/>
        <v>NWC22</v>
      </c>
      <c r="O67" s="21" t="str">
        <f t="shared" ca="1" si="11"/>
        <v>NWC22</v>
      </c>
      <c r="P67" s="21" t="str">
        <f t="shared" ca="1" si="11"/>
        <v>NWC22</v>
      </c>
      <c r="Q67" s="21" t="str">
        <f t="shared" ca="1" si="11"/>
        <v>NWC22</v>
      </c>
      <c r="R67" s="21" t="str">
        <f t="shared" ca="1" si="11"/>
        <v>NWC22</v>
      </c>
      <c r="S67" s="21" t="str">
        <f t="shared" ca="1" si="11"/>
        <v>NWC22</v>
      </c>
      <c r="T67" s="21" t="str">
        <f t="shared" ca="1" si="11"/>
        <v>NWC22</v>
      </c>
      <c r="U67" s="21" t="str">
        <f t="shared" ca="1" si="11"/>
        <v>NWC22</v>
      </c>
      <c r="V67" s="21" t="str">
        <f t="shared" ca="1" si="11"/>
        <v>NWC22</v>
      </c>
      <c r="W67" s="21" t="str">
        <f t="shared" ca="1" si="11"/>
        <v>NWC22</v>
      </c>
      <c r="X67" s="21" t="str">
        <f t="shared" ca="1" si="11"/>
        <v>NWC22</v>
      </c>
      <c r="Y67" s="21" t="str">
        <f t="shared" ca="1" si="11"/>
        <v>NWC22</v>
      </c>
      <c r="Z67" s="21" t="str">
        <f t="shared" ca="1" si="11"/>
        <v>NWC22</v>
      </c>
      <c r="AA67" s="21" t="str">
        <f t="shared" ca="1" si="11"/>
        <v>NWC22</v>
      </c>
    </row>
    <row r="68" spans="1:27" x14ac:dyDescent="0.25">
      <c r="A68" s="21" t="s">
        <v>270</v>
      </c>
      <c r="C68">
        <f>IF(C61=" "," ",IF(C44&gt;0,C44," "))</f>
        <v>20</v>
      </c>
      <c r="D68">
        <f t="shared" ref="D68:AA68" si="12">IF(D61=" "," ",IF(D44&gt;0,D44," "))</f>
        <v>15</v>
      </c>
      <c r="E68">
        <f t="shared" si="12"/>
        <v>11</v>
      </c>
      <c r="F68">
        <f t="shared" si="12"/>
        <v>11</v>
      </c>
      <c r="G68">
        <f t="shared" si="12"/>
        <v>11</v>
      </c>
      <c r="H68">
        <f t="shared" si="12"/>
        <v>11</v>
      </c>
      <c r="I68">
        <f t="shared" si="12"/>
        <v>13</v>
      </c>
      <c r="J68">
        <f t="shared" si="12"/>
        <v>11</v>
      </c>
      <c r="K68">
        <f t="shared" si="12"/>
        <v>14.5</v>
      </c>
      <c r="L68">
        <f t="shared" si="12"/>
        <v>37</v>
      </c>
      <c r="M68">
        <f t="shared" si="12"/>
        <v>27</v>
      </c>
      <c r="N68">
        <f t="shared" si="12"/>
        <v>22.5</v>
      </c>
      <c r="O68">
        <f t="shared" si="12"/>
        <v>28</v>
      </c>
      <c r="P68">
        <f t="shared" si="12"/>
        <v>66.5</v>
      </c>
      <c r="Q68">
        <f t="shared" si="12"/>
        <v>11</v>
      </c>
      <c r="R68">
        <f t="shared" si="12"/>
        <v>11</v>
      </c>
      <c r="S68">
        <f t="shared" si="12"/>
        <v>11</v>
      </c>
      <c r="T68">
        <f t="shared" si="12"/>
        <v>11</v>
      </c>
      <c r="U68">
        <f t="shared" si="12"/>
        <v>11.5</v>
      </c>
      <c r="V68">
        <f t="shared" si="12"/>
        <v>36.5</v>
      </c>
      <c r="W68">
        <f t="shared" si="12"/>
        <v>11</v>
      </c>
      <c r="X68">
        <f t="shared" si="12"/>
        <v>13.5</v>
      </c>
      <c r="Y68">
        <f t="shared" si="12"/>
        <v>11</v>
      </c>
      <c r="Z68">
        <f t="shared" si="12"/>
        <v>11</v>
      </c>
      <c r="AA68">
        <f t="shared" si="12"/>
        <v>25.5</v>
      </c>
    </row>
    <row r="69" spans="1:27" x14ac:dyDescent="0.25">
      <c r="A69" s="26" t="s">
        <v>271</v>
      </c>
      <c r="C69">
        <f>IF(C17=" "," ",IF(C17&gt;0,C17," "))</f>
        <v>8.9999999999999993E-3</v>
      </c>
      <c r="D69">
        <f t="shared" ref="D69:AA69" si="13">IF(D17=" "," ",IF(D17&gt;0,D17," "))</f>
        <v>8.9999999999999993E-3</v>
      </c>
      <c r="E69">
        <f t="shared" si="13"/>
        <v>8.9999999999999993E-3</v>
      </c>
      <c r="F69">
        <f t="shared" si="13"/>
        <v>8.9999999999999993E-3</v>
      </c>
      <c r="G69">
        <f t="shared" si="13"/>
        <v>8.9999999999999993E-3</v>
      </c>
      <c r="H69">
        <f t="shared" si="13"/>
        <v>8.9999999999999993E-3</v>
      </c>
      <c r="I69">
        <f t="shared" si="13"/>
        <v>8.9999999999999993E-3</v>
      </c>
      <c r="J69">
        <f t="shared" si="13"/>
        <v>8.9999999999999993E-3</v>
      </c>
      <c r="K69">
        <f t="shared" si="13"/>
        <v>8.9999999999999993E-3</v>
      </c>
      <c r="L69">
        <f t="shared" si="13"/>
        <v>8.9999999999999993E-3</v>
      </c>
      <c r="M69">
        <f t="shared" si="13"/>
        <v>8.9999999999999993E-3</v>
      </c>
      <c r="N69">
        <f t="shared" si="13"/>
        <v>8.9999999999999993E-3</v>
      </c>
      <c r="O69">
        <f t="shared" si="13"/>
        <v>8.9999999999999993E-3</v>
      </c>
      <c r="P69">
        <f t="shared" si="13"/>
        <v>8.9999999999999993E-3</v>
      </c>
      <c r="Q69">
        <f t="shared" si="13"/>
        <v>8.9999999999999993E-3</v>
      </c>
      <c r="R69">
        <f t="shared" si="13"/>
        <v>8.9999999999999993E-3</v>
      </c>
      <c r="S69">
        <f t="shared" si="13"/>
        <v>8.9999999999999993E-3</v>
      </c>
      <c r="T69">
        <f t="shared" si="13"/>
        <v>8.9999999999999993E-3</v>
      </c>
      <c r="U69">
        <f t="shared" si="13"/>
        <v>8.9999999999999993E-3</v>
      </c>
      <c r="V69">
        <f t="shared" si="13"/>
        <v>8.9999999999999993E-3</v>
      </c>
      <c r="W69">
        <f t="shared" si="13"/>
        <v>8.9999999999999993E-3</v>
      </c>
      <c r="X69">
        <f t="shared" si="13"/>
        <v>8.9999999999999993E-3</v>
      </c>
      <c r="Y69">
        <f t="shared" si="13"/>
        <v>8.9999999999999993E-3</v>
      </c>
      <c r="Z69">
        <f t="shared" si="13"/>
        <v>8.9999999999999993E-3</v>
      </c>
      <c r="AA69">
        <f t="shared" si="13"/>
        <v>8.9999999999999993E-3</v>
      </c>
    </row>
    <row r="70" spans="1:27" x14ac:dyDescent="0.25">
      <c r="A70" s="26" t="s">
        <v>272</v>
      </c>
      <c r="C70">
        <f>IF(C26=" "," ",IF(C26&gt;0,C26," "))</f>
        <v>0.28999999999999998</v>
      </c>
      <c r="D70">
        <f t="shared" ref="D70:AA70" si="14">IF(D26=" "," ",IF(D26&gt;0,D26," "))</f>
        <v>0.17</v>
      </c>
      <c r="E70">
        <f t="shared" si="14"/>
        <v>0.65</v>
      </c>
      <c r="F70">
        <f t="shared" si="14"/>
        <v>0.18</v>
      </c>
      <c r="G70">
        <f t="shared" si="14"/>
        <v>0.27</v>
      </c>
      <c r="H70">
        <f t="shared" si="14"/>
        <v>0.32</v>
      </c>
      <c r="I70">
        <f t="shared" si="14"/>
        <v>0.56000000000000005</v>
      </c>
      <c r="J70">
        <f t="shared" si="14"/>
        <v>0.49</v>
      </c>
      <c r="K70">
        <f t="shared" si="14"/>
        <v>0.33</v>
      </c>
      <c r="L70">
        <f t="shared" si="14"/>
        <v>0.27</v>
      </c>
      <c r="M70">
        <f t="shared" si="14"/>
        <v>0.43</v>
      </c>
      <c r="N70">
        <f t="shared" si="14"/>
        <v>0.33</v>
      </c>
      <c r="O70">
        <f t="shared" si="14"/>
        <v>0.97</v>
      </c>
      <c r="P70">
        <f t="shared" si="14"/>
        <v>1.04</v>
      </c>
      <c r="Q70">
        <f t="shared" si="14"/>
        <v>0.19</v>
      </c>
      <c r="R70">
        <f t="shared" si="14"/>
        <v>0.28999999999999998</v>
      </c>
      <c r="S70">
        <f t="shared" si="14"/>
        <v>0.4</v>
      </c>
      <c r="T70">
        <f t="shared" si="14"/>
        <v>0.21</v>
      </c>
      <c r="U70">
        <f t="shared" si="14"/>
        <v>0.48</v>
      </c>
      <c r="V70">
        <f t="shared" si="14"/>
        <v>1.03</v>
      </c>
      <c r="W70">
        <f t="shared" si="14"/>
        <v>0.55000000000000004</v>
      </c>
      <c r="X70">
        <f t="shared" si="14"/>
        <v>0.67</v>
      </c>
      <c r="Y70">
        <f t="shared" si="14"/>
        <v>0.33</v>
      </c>
      <c r="Z70">
        <f t="shared" si="14"/>
        <v>0.43</v>
      </c>
      <c r="AA70">
        <f t="shared" si="14"/>
        <v>0.47</v>
      </c>
    </row>
    <row r="71" spans="1:27" x14ac:dyDescent="0.25">
      <c r="A71" s="26" t="s">
        <v>273</v>
      </c>
      <c r="C71">
        <f>IF(C31=" "," ",IF(C31&gt;0,C31," "))</f>
        <v>0.05</v>
      </c>
      <c r="D71">
        <f t="shared" ref="D71:AA71" si="15">IF(D31=" "," ",IF(D31&gt;0,D31," "))</f>
        <v>0.1</v>
      </c>
      <c r="E71">
        <f t="shared" si="15"/>
        <v>0.08</v>
      </c>
      <c r="F71">
        <f t="shared" si="15"/>
        <v>0.03</v>
      </c>
      <c r="G71">
        <f t="shared" si="15"/>
        <v>0.04</v>
      </c>
      <c r="H71">
        <f t="shared" si="15"/>
        <v>0.04</v>
      </c>
      <c r="I71">
        <f t="shared" si="15"/>
        <v>0.08</v>
      </c>
      <c r="J71">
        <f t="shared" si="15"/>
        <v>0.05</v>
      </c>
      <c r="K71">
        <f t="shared" si="15"/>
        <v>0.08</v>
      </c>
      <c r="L71">
        <f t="shared" si="15"/>
        <v>0.03</v>
      </c>
      <c r="M71">
        <f t="shared" si="15"/>
        <v>7.0000000000000007E-2</v>
      </c>
      <c r="N71">
        <f t="shared" si="15"/>
        <v>0.06</v>
      </c>
      <c r="O71">
        <f t="shared" si="15"/>
        <v>0.1</v>
      </c>
      <c r="P71">
        <f t="shared" si="15"/>
        <v>0.1</v>
      </c>
      <c r="Q71">
        <f t="shared" si="15"/>
        <v>0.06</v>
      </c>
      <c r="R71">
        <f t="shared" si="15"/>
        <v>0.05</v>
      </c>
      <c r="S71">
        <f t="shared" si="15"/>
        <v>7.0000000000000007E-2</v>
      </c>
      <c r="T71">
        <f t="shared" si="15"/>
        <v>0.05</v>
      </c>
      <c r="U71">
        <f t="shared" si="15"/>
        <v>0.05</v>
      </c>
      <c r="V71">
        <f t="shared" si="15"/>
        <v>7.0000000000000007E-2</v>
      </c>
      <c r="W71">
        <f t="shared" si="15"/>
        <v>0.08</v>
      </c>
      <c r="X71">
        <f t="shared" si="15"/>
        <v>0.109</v>
      </c>
      <c r="Y71">
        <f t="shared" si="15"/>
        <v>0.189</v>
      </c>
      <c r="Z71">
        <f t="shared" si="15"/>
        <v>0.105</v>
      </c>
      <c r="AA71">
        <f t="shared" si="15"/>
        <v>5.5E-2</v>
      </c>
    </row>
    <row r="72" spans="1:27" x14ac:dyDescent="0.25">
      <c r="A72" s="26" t="s">
        <v>274</v>
      </c>
      <c r="C72">
        <f>IF(C61=" "," ",IF(C43&gt;0,C43," "))</f>
        <v>32</v>
      </c>
      <c r="D72">
        <f t="shared" ref="D72:AA72" si="16">IF(D61=" "," ",IF(D43&gt;0,D43," "))</f>
        <v>41</v>
      </c>
      <c r="E72">
        <f t="shared" si="16"/>
        <v>39</v>
      </c>
      <c r="F72">
        <f t="shared" si="16"/>
        <v>40</v>
      </c>
      <c r="G72">
        <f t="shared" si="16"/>
        <v>35</v>
      </c>
      <c r="H72">
        <f t="shared" si="16"/>
        <v>59</v>
      </c>
      <c r="I72">
        <f t="shared" si="16"/>
        <v>92.5</v>
      </c>
      <c r="J72">
        <f t="shared" si="16"/>
        <v>47.5</v>
      </c>
      <c r="K72">
        <f t="shared" si="16"/>
        <v>40.299999999999997</v>
      </c>
      <c r="L72">
        <f t="shared" si="16"/>
        <v>29</v>
      </c>
      <c r="M72">
        <f t="shared" si="16"/>
        <v>57</v>
      </c>
      <c r="N72">
        <f t="shared" si="16"/>
        <v>33</v>
      </c>
      <c r="O72">
        <f t="shared" si="16"/>
        <v>23.5</v>
      </c>
      <c r="P72">
        <f t="shared" si="16"/>
        <v>48.5</v>
      </c>
      <c r="Q72">
        <f t="shared" si="16"/>
        <v>19.5</v>
      </c>
      <c r="R72">
        <f t="shared" si="16"/>
        <v>35.5</v>
      </c>
      <c r="S72">
        <f t="shared" si="16"/>
        <v>41</v>
      </c>
      <c r="T72">
        <f t="shared" si="16"/>
        <v>27</v>
      </c>
      <c r="U72">
        <f t="shared" si="16"/>
        <v>35.5</v>
      </c>
      <c r="V72">
        <f t="shared" si="16"/>
        <v>41.5</v>
      </c>
      <c r="W72">
        <f t="shared" si="16"/>
        <v>45.5</v>
      </c>
      <c r="X72">
        <f t="shared" si="16"/>
        <v>39.5</v>
      </c>
      <c r="Y72">
        <f t="shared" si="16"/>
        <v>24.5</v>
      </c>
      <c r="Z72">
        <f t="shared" si="16"/>
        <v>37.5</v>
      </c>
      <c r="AA72">
        <f t="shared" si="16"/>
        <v>26</v>
      </c>
    </row>
    <row r="73" spans="1:27" x14ac:dyDescent="0.25">
      <c r="A73" s="26" t="s">
        <v>279</v>
      </c>
      <c r="C73" s="27">
        <f>IF(C27=" "," ",IF(C27&gt;0,C27," "))</f>
        <v>1.73</v>
      </c>
      <c r="D73" s="27">
        <f t="shared" ref="D73:AA73" si="17">IF(D27=" "," ",IF(D27&gt;0,D27," "))</f>
        <v>1.35</v>
      </c>
      <c r="E73" s="27">
        <f t="shared" si="17"/>
        <v>0.93</v>
      </c>
      <c r="F73" s="27">
        <f t="shared" si="17"/>
        <v>0.44</v>
      </c>
      <c r="G73" s="27">
        <f t="shared" si="17"/>
        <v>0.59</v>
      </c>
      <c r="H73" s="27">
        <f t="shared" si="17"/>
        <v>0.59</v>
      </c>
      <c r="I73" s="27">
        <f t="shared" si="17"/>
        <v>0.81</v>
      </c>
      <c r="J73" s="27">
        <f t="shared" si="17"/>
        <v>2.92</v>
      </c>
      <c r="K73" s="27">
        <f t="shared" si="17"/>
        <v>0.93</v>
      </c>
      <c r="L73" s="27">
        <f t="shared" si="17"/>
        <v>2.5</v>
      </c>
      <c r="M73" s="27">
        <f t="shared" si="17"/>
        <v>2.02</v>
      </c>
      <c r="N73" s="27">
        <f t="shared" si="17"/>
        <v>1.1299999999999999</v>
      </c>
      <c r="O73" s="27">
        <f t="shared" si="17"/>
        <v>1.43</v>
      </c>
      <c r="P73" s="27">
        <f t="shared" si="17"/>
        <v>1.43</v>
      </c>
      <c r="Q73" s="27">
        <f t="shared" si="17"/>
        <v>1.54</v>
      </c>
      <c r="R73" s="27">
        <f t="shared" si="17"/>
        <v>0.86</v>
      </c>
      <c r="S73" s="27">
        <f t="shared" si="17"/>
        <v>1.17</v>
      </c>
      <c r="T73" s="27">
        <f t="shared" si="17"/>
        <v>0.84</v>
      </c>
      <c r="U73" s="27">
        <f t="shared" si="17"/>
        <v>0.83</v>
      </c>
      <c r="V73" s="27">
        <f t="shared" si="17"/>
        <v>1.91</v>
      </c>
      <c r="W73" s="27">
        <f t="shared" si="17"/>
        <v>1.8</v>
      </c>
      <c r="X73" s="27">
        <f t="shared" si="17"/>
        <v>1.41</v>
      </c>
      <c r="Y73" s="27">
        <f t="shared" si="17"/>
        <v>1.19</v>
      </c>
      <c r="Z73" s="27">
        <f t="shared" si="17"/>
        <v>1.46</v>
      </c>
      <c r="AA73" s="27">
        <f t="shared" si="17"/>
        <v>1.54</v>
      </c>
    </row>
    <row r="74" spans="1:27" x14ac:dyDescent="0.25">
      <c r="A74" s="26" t="s">
        <v>280</v>
      </c>
      <c r="C74" s="27">
        <f>IF(C32=" "," ",IF(C32&gt;0,C32," "))</f>
        <v>0.1</v>
      </c>
      <c r="D74" s="27">
        <f t="shared" ref="D74:AA74" si="18">IF(D32=" "," ",IF(D32&gt;0,D32," "))</f>
        <v>0.1</v>
      </c>
      <c r="E74" s="27">
        <f t="shared" si="18"/>
        <v>0.09</v>
      </c>
      <c r="F74" s="27">
        <f t="shared" si="18"/>
        <v>0.03</v>
      </c>
      <c r="G74" s="27">
        <f t="shared" si="18"/>
        <v>0.06</v>
      </c>
      <c r="H74" s="27">
        <f t="shared" si="18"/>
        <v>0.05</v>
      </c>
      <c r="I74" s="27">
        <f t="shared" si="18"/>
        <v>7.0000000000000007E-2</v>
      </c>
      <c r="J74" s="27">
        <f t="shared" si="18"/>
        <v>0.12</v>
      </c>
      <c r="K74" s="27">
        <f t="shared" si="18"/>
        <v>0.09</v>
      </c>
      <c r="L74" s="27">
        <f t="shared" si="18"/>
        <v>0.15</v>
      </c>
      <c r="M74" s="27">
        <f t="shared" si="18"/>
        <v>0.14000000000000001</v>
      </c>
      <c r="N74" s="27">
        <f t="shared" si="18"/>
        <v>0.08</v>
      </c>
      <c r="O74" s="27">
        <f t="shared" si="18"/>
        <v>0.14000000000000001</v>
      </c>
      <c r="P74" s="27">
        <f t="shared" si="18"/>
        <v>0.14000000000000001</v>
      </c>
      <c r="Q74" s="27">
        <f t="shared" si="18"/>
        <v>0.12</v>
      </c>
      <c r="R74" s="27">
        <f t="shared" si="18"/>
        <v>0.05</v>
      </c>
      <c r="S74" s="27">
        <f t="shared" si="18"/>
        <v>0.09</v>
      </c>
      <c r="T74" s="27">
        <f t="shared" si="18"/>
        <v>0.09</v>
      </c>
      <c r="U74" s="27">
        <f t="shared" si="18"/>
        <v>0.06</v>
      </c>
      <c r="V74" s="27">
        <f t="shared" si="18"/>
        <v>0.14000000000000001</v>
      </c>
      <c r="W74" s="27">
        <f t="shared" si="18"/>
        <v>0.11</v>
      </c>
      <c r="X74" s="27">
        <f t="shared" si="18"/>
        <v>0.109</v>
      </c>
      <c r="Y74" s="27">
        <f t="shared" si="18"/>
        <v>0.189</v>
      </c>
      <c r="Z74" s="27">
        <f t="shared" si="18"/>
        <v>0.125</v>
      </c>
      <c r="AA74" s="27">
        <f t="shared" si="18"/>
        <v>5.5E-2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F7E7-9615-4D1D-AA39-2B7DED63FA32}">
  <sheetPr codeName="Planilha12"/>
  <dimension ref="A1:AA74"/>
  <sheetViews>
    <sheetView topLeftCell="A64" zoomScale="85" zoomScaleNormal="85" workbookViewId="0">
      <selection activeCell="A73" sqref="A73:XFD74"/>
    </sheetView>
  </sheetViews>
  <sheetFormatPr defaultRowHeight="15" x14ac:dyDescent="0.25"/>
  <cols>
    <col min="1" max="1" width="29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18</v>
      </c>
      <c r="Q1" t="s">
        <v>20</v>
      </c>
      <c r="R1" t="s">
        <v>22</v>
      </c>
      <c r="S1" t="s">
        <v>24</v>
      </c>
      <c r="T1" t="s">
        <v>26</v>
      </c>
      <c r="U1" t="s">
        <v>28</v>
      </c>
      <c r="V1" t="s">
        <v>30</v>
      </c>
      <c r="W1" t="s">
        <v>32</v>
      </c>
      <c r="X1" t="s">
        <v>34</v>
      </c>
      <c r="Y1" t="s">
        <v>36</v>
      </c>
      <c r="Z1" t="s">
        <v>38</v>
      </c>
      <c r="AA1" t="s">
        <v>40</v>
      </c>
    </row>
    <row r="2" spans="1:27" x14ac:dyDescent="0.25">
      <c r="O2" t="s">
        <v>152</v>
      </c>
    </row>
    <row r="3" spans="1:27" x14ac:dyDescent="0.25">
      <c r="A3" t="s">
        <v>42</v>
      </c>
      <c r="B3" t="s">
        <v>43</v>
      </c>
    </row>
    <row r="4" spans="1:27" s="2" customFormat="1" x14ac:dyDescent="0.25">
      <c r="A4" s="2" t="s">
        <v>44</v>
      </c>
      <c r="B4" s="2" t="s">
        <v>45</v>
      </c>
      <c r="C4" s="8" t="s">
        <v>158</v>
      </c>
      <c r="D4" s="8" t="s">
        <v>159</v>
      </c>
      <c r="E4" s="8" t="s">
        <v>253</v>
      </c>
      <c r="F4" s="8" t="s">
        <v>254</v>
      </c>
      <c r="G4" s="8" t="s">
        <v>201</v>
      </c>
      <c r="H4" s="8" t="s">
        <v>202</v>
      </c>
      <c r="I4" s="8" t="s">
        <v>184</v>
      </c>
      <c r="J4" s="8" t="s">
        <v>229</v>
      </c>
      <c r="K4" s="8" t="s">
        <v>166</v>
      </c>
      <c r="L4" s="8" t="s">
        <v>205</v>
      </c>
      <c r="M4" s="8" t="s">
        <v>255</v>
      </c>
      <c r="N4" s="8" t="s">
        <v>246</v>
      </c>
      <c r="O4" s="8" t="s">
        <v>252</v>
      </c>
      <c r="P4" s="8" t="s">
        <v>256</v>
      </c>
      <c r="Q4" s="8" t="s">
        <v>210</v>
      </c>
      <c r="R4" s="8" t="s">
        <v>247</v>
      </c>
      <c r="S4" s="8" t="s">
        <v>174</v>
      </c>
      <c r="T4" s="8" t="s">
        <v>242</v>
      </c>
      <c r="U4" s="8" t="s">
        <v>257</v>
      </c>
      <c r="V4" s="8" t="s">
        <v>245</v>
      </c>
      <c r="W4" s="8" t="s">
        <v>192</v>
      </c>
      <c r="X4" s="8" t="s">
        <v>193</v>
      </c>
      <c r="Y4" s="8" t="s">
        <v>194</v>
      </c>
      <c r="Z4" s="8" t="s">
        <v>195</v>
      </c>
      <c r="AA4" s="8" t="s">
        <v>196</v>
      </c>
    </row>
    <row r="5" spans="1:27" ht="30" x14ac:dyDescent="0.25">
      <c r="A5" t="s">
        <v>47</v>
      </c>
      <c r="B5" s="1" t="s">
        <v>48</v>
      </c>
      <c r="C5">
        <v>13.6</v>
      </c>
      <c r="D5">
        <v>15.5</v>
      </c>
      <c r="E5">
        <v>16.2</v>
      </c>
      <c r="F5">
        <v>22.3</v>
      </c>
      <c r="G5">
        <v>19.7</v>
      </c>
      <c r="H5">
        <v>17.3</v>
      </c>
      <c r="I5">
        <v>17.3</v>
      </c>
      <c r="J5">
        <v>14.5</v>
      </c>
      <c r="K5">
        <v>20.7</v>
      </c>
      <c r="L5">
        <v>15</v>
      </c>
      <c r="M5">
        <v>13.8</v>
      </c>
      <c r="N5">
        <v>11.8</v>
      </c>
      <c r="O5">
        <v>15.5</v>
      </c>
      <c r="P5">
        <v>14</v>
      </c>
      <c r="Q5">
        <v>13</v>
      </c>
      <c r="R5">
        <v>15.3</v>
      </c>
      <c r="S5">
        <v>14.8</v>
      </c>
      <c r="T5">
        <v>13.9</v>
      </c>
      <c r="U5">
        <v>16.100000000000001</v>
      </c>
      <c r="V5">
        <v>15.7</v>
      </c>
      <c r="W5">
        <v>11.9</v>
      </c>
      <c r="X5">
        <v>14.2</v>
      </c>
      <c r="Y5">
        <v>12.6</v>
      </c>
      <c r="Z5">
        <v>10</v>
      </c>
      <c r="AA5">
        <v>15.7</v>
      </c>
    </row>
    <row r="6" spans="1:27" x14ac:dyDescent="0.25">
      <c r="A6" t="s">
        <v>49</v>
      </c>
      <c r="B6" t="s">
        <v>50</v>
      </c>
      <c r="C6">
        <v>0.05</v>
      </c>
      <c r="D6">
        <v>0.05</v>
      </c>
      <c r="E6">
        <v>0.05</v>
      </c>
      <c r="F6">
        <v>0.05</v>
      </c>
      <c r="G6">
        <v>0.2</v>
      </c>
      <c r="H6">
        <v>7.0000000000000007E-2</v>
      </c>
      <c r="I6">
        <v>0.09</v>
      </c>
      <c r="J6">
        <v>0.17</v>
      </c>
      <c r="K6">
        <v>0.05</v>
      </c>
      <c r="L6">
        <v>0.05</v>
      </c>
      <c r="M6">
        <v>0.05</v>
      </c>
      <c r="N6">
        <v>0.06</v>
      </c>
      <c r="O6">
        <v>0.05</v>
      </c>
      <c r="P6">
        <v>0.19</v>
      </c>
      <c r="Q6">
        <v>0.11</v>
      </c>
      <c r="R6">
        <v>0.1</v>
      </c>
      <c r="S6">
        <v>0.08</v>
      </c>
      <c r="T6">
        <v>0.05</v>
      </c>
      <c r="U6">
        <v>0.11</v>
      </c>
      <c r="V6">
        <v>0.05</v>
      </c>
      <c r="W6">
        <v>0.25</v>
      </c>
      <c r="X6">
        <v>0.15</v>
      </c>
      <c r="Y6">
        <v>0.05</v>
      </c>
      <c r="Z6">
        <v>0.05</v>
      </c>
      <c r="AA6">
        <v>0.05</v>
      </c>
    </row>
    <row r="7" spans="1:27" x14ac:dyDescent="0.25">
      <c r="A7" t="s">
        <v>51</v>
      </c>
      <c r="B7" t="s">
        <v>52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  <c r="T7">
        <v>5.0000000000000001E-3</v>
      </c>
      <c r="U7">
        <v>5.0000000000000001E-3</v>
      </c>
      <c r="V7">
        <v>5.0000000000000001E-3</v>
      </c>
      <c r="W7">
        <v>5.0000000000000001E-3</v>
      </c>
      <c r="X7">
        <v>5.0000000000000001E-3</v>
      </c>
      <c r="Y7">
        <v>5.0000000000000001E-3</v>
      </c>
      <c r="Z7">
        <v>5.0000000000000001E-3</v>
      </c>
      <c r="AA7">
        <v>5.0000000000000001E-3</v>
      </c>
    </row>
    <row r="8" spans="1:27" x14ac:dyDescent="0.25">
      <c r="A8" t="s">
        <v>53</v>
      </c>
      <c r="B8" t="s">
        <v>54</v>
      </c>
      <c r="C8">
        <v>4.0000000000000001E-3</v>
      </c>
      <c r="D8">
        <v>4.0000000000000001E-3</v>
      </c>
      <c r="E8">
        <v>4.0000000000000001E-3</v>
      </c>
      <c r="F8">
        <v>4.0000000000000001E-3</v>
      </c>
      <c r="G8">
        <v>4.0000000000000001E-3</v>
      </c>
      <c r="H8">
        <v>4.0000000000000001E-3</v>
      </c>
      <c r="I8">
        <v>4.0000000000000001E-3</v>
      </c>
      <c r="J8">
        <v>4.0000000000000001E-3</v>
      </c>
      <c r="K8">
        <v>4.0000000000000001E-3</v>
      </c>
      <c r="L8">
        <v>4.0000000000000001E-3</v>
      </c>
      <c r="M8">
        <v>4.0000000000000001E-3</v>
      </c>
      <c r="N8">
        <v>4.0000000000000001E-3</v>
      </c>
      <c r="O8">
        <v>4.0000000000000001E-3</v>
      </c>
      <c r="P8">
        <v>4.0000000000000001E-3</v>
      </c>
      <c r="Q8">
        <v>4.0000000000000001E-3</v>
      </c>
      <c r="R8">
        <v>4.0000000000000001E-3</v>
      </c>
      <c r="S8">
        <v>4.0000000000000001E-3</v>
      </c>
      <c r="T8">
        <v>4.0000000000000001E-3</v>
      </c>
      <c r="U8">
        <v>4.0000000000000001E-3</v>
      </c>
      <c r="V8">
        <v>4.0000000000000001E-3</v>
      </c>
      <c r="W8">
        <v>4.0000000000000001E-3</v>
      </c>
      <c r="X8">
        <v>4.0000000000000001E-3</v>
      </c>
      <c r="Y8">
        <v>4.0000000000000001E-3</v>
      </c>
      <c r="Z8">
        <v>4.0000000000000001E-3</v>
      </c>
      <c r="AA8">
        <v>4.0000000000000001E-3</v>
      </c>
    </row>
    <row r="9" spans="1:27" x14ac:dyDescent="0.25">
      <c r="A9" t="s">
        <v>55</v>
      </c>
      <c r="B9" t="s">
        <v>56</v>
      </c>
      <c r="C9">
        <v>0.05</v>
      </c>
      <c r="D9">
        <v>0.04</v>
      </c>
      <c r="E9">
        <v>0.04</v>
      </c>
      <c r="F9">
        <v>0.04</v>
      </c>
      <c r="G9">
        <v>0.05</v>
      </c>
      <c r="H9">
        <v>0.06</v>
      </c>
      <c r="I9">
        <v>0.04</v>
      </c>
      <c r="J9">
        <v>0.05</v>
      </c>
      <c r="K9">
        <v>0.03</v>
      </c>
      <c r="L9">
        <v>0.04</v>
      </c>
      <c r="M9">
        <v>0.06</v>
      </c>
      <c r="N9">
        <v>0.06</v>
      </c>
      <c r="O9">
        <v>0.08</v>
      </c>
      <c r="P9">
        <v>0.04</v>
      </c>
      <c r="Q9">
        <v>0.04</v>
      </c>
      <c r="R9">
        <v>0.04</v>
      </c>
      <c r="S9">
        <v>0.08</v>
      </c>
      <c r="T9">
        <v>0.04</v>
      </c>
      <c r="U9">
        <v>0.05</v>
      </c>
      <c r="V9">
        <v>0.04</v>
      </c>
      <c r="W9">
        <v>0.08</v>
      </c>
      <c r="X9">
        <v>0.06</v>
      </c>
      <c r="Y9">
        <v>0.04</v>
      </c>
      <c r="Z9">
        <v>0.04</v>
      </c>
      <c r="AA9">
        <v>0.05</v>
      </c>
    </row>
    <row r="10" spans="1:27" x14ac:dyDescent="0.25">
      <c r="A10" t="s">
        <v>57</v>
      </c>
      <c r="B10" t="s">
        <v>58</v>
      </c>
      <c r="C10">
        <v>4.0000000000000001E-3</v>
      </c>
      <c r="D10">
        <v>4.0000000000000001E-3</v>
      </c>
      <c r="E10">
        <v>4.0000000000000001E-3</v>
      </c>
      <c r="F10">
        <v>4.0000000000000001E-3</v>
      </c>
      <c r="G10">
        <v>4.0000000000000001E-3</v>
      </c>
      <c r="H10">
        <v>4.0000000000000001E-3</v>
      </c>
      <c r="I10">
        <v>4.0000000000000001E-3</v>
      </c>
      <c r="J10">
        <v>4.0000000000000001E-3</v>
      </c>
      <c r="K10">
        <v>4.0000000000000001E-3</v>
      </c>
      <c r="L10">
        <v>4.0000000000000001E-3</v>
      </c>
      <c r="M10">
        <v>4.0000000000000001E-3</v>
      </c>
      <c r="N10">
        <v>4.0000000000000001E-3</v>
      </c>
      <c r="O10">
        <v>4.0000000000000001E-3</v>
      </c>
      <c r="P10">
        <v>4.0000000000000001E-3</v>
      </c>
      <c r="Q10">
        <v>4.0000000000000001E-3</v>
      </c>
      <c r="R10">
        <v>4.0000000000000001E-3</v>
      </c>
      <c r="S10">
        <v>4.0000000000000001E-3</v>
      </c>
      <c r="T10">
        <v>4.0000000000000001E-3</v>
      </c>
      <c r="U10">
        <v>4.0000000000000001E-3</v>
      </c>
      <c r="V10">
        <v>4.0000000000000001E-3</v>
      </c>
      <c r="W10">
        <v>4.0000000000000001E-3</v>
      </c>
      <c r="X10">
        <v>4.0000000000000001E-3</v>
      </c>
      <c r="Y10">
        <v>4.0000000000000001E-3</v>
      </c>
      <c r="Z10">
        <v>4.0000000000000001E-3</v>
      </c>
      <c r="AA10">
        <v>4.0000000000000001E-3</v>
      </c>
    </row>
    <row r="11" spans="1:27" x14ac:dyDescent="0.25">
      <c r="A11" t="s">
        <v>59</v>
      </c>
      <c r="B11" t="s">
        <v>60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  <c r="AA11">
        <v>0.2</v>
      </c>
    </row>
    <row r="12" spans="1:27" x14ac:dyDescent="0.25">
      <c r="A12" t="s">
        <v>61</v>
      </c>
      <c r="B12" t="s">
        <v>62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  <c r="AA12">
        <v>1E-3</v>
      </c>
    </row>
    <row r="13" spans="1:27" x14ac:dyDescent="0.25">
      <c r="A13" t="s">
        <v>63</v>
      </c>
      <c r="B13" t="s">
        <v>64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</row>
    <row r="14" spans="1:27" x14ac:dyDescent="0.25">
      <c r="A14" t="s">
        <v>65</v>
      </c>
      <c r="B14" t="s">
        <v>66</v>
      </c>
      <c r="C14">
        <v>5.0000000000000001E-3</v>
      </c>
      <c r="D14">
        <v>5.0000000000000001E-3</v>
      </c>
      <c r="E14">
        <v>5.0000000000000001E-3</v>
      </c>
      <c r="F14">
        <v>5.0000000000000001E-3</v>
      </c>
      <c r="G14">
        <v>5.0000000000000001E-3</v>
      </c>
      <c r="H14">
        <v>5.0000000000000001E-3</v>
      </c>
      <c r="I14">
        <v>5.0000000000000001E-3</v>
      </c>
      <c r="J14">
        <v>5.0000000000000001E-3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P14">
        <v>5.0000000000000001E-3</v>
      </c>
      <c r="Q14">
        <v>5.0000000000000001E-3</v>
      </c>
      <c r="R14">
        <v>5.0000000000000001E-3</v>
      </c>
      <c r="S14">
        <v>5.0000000000000001E-3</v>
      </c>
      <c r="T14">
        <v>5.0000000000000001E-3</v>
      </c>
      <c r="U14">
        <v>5.0000000000000001E-3</v>
      </c>
      <c r="V14">
        <v>5.0000000000000001E-3</v>
      </c>
      <c r="W14">
        <v>5.0000000000000001E-3</v>
      </c>
      <c r="X14">
        <v>5.0000000000000001E-3</v>
      </c>
      <c r="Y14">
        <v>5.0000000000000001E-3</v>
      </c>
      <c r="Z14">
        <v>5.0000000000000001E-3</v>
      </c>
      <c r="AA14">
        <v>5.0000000000000001E-3</v>
      </c>
    </row>
    <row r="15" spans="1:27" x14ac:dyDescent="0.25">
      <c r="A15" t="s">
        <v>67</v>
      </c>
      <c r="B15" t="s">
        <v>68</v>
      </c>
      <c r="C15">
        <v>3</v>
      </c>
      <c r="D15">
        <v>2.97</v>
      </c>
      <c r="E15">
        <v>3.13</v>
      </c>
      <c r="F15">
        <v>2.68</v>
      </c>
      <c r="G15">
        <v>3.37</v>
      </c>
      <c r="H15">
        <v>2.62</v>
      </c>
      <c r="I15">
        <v>3.06</v>
      </c>
      <c r="J15">
        <v>2.79</v>
      </c>
      <c r="K15">
        <v>2.5499999999999998</v>
      </c>
      <c r="L15">
        <v>2.31</v>
      </c>
      <c r="M15">
        <v>3.05</v>
      </c>
      <c r="N15">
        <v>2.0099999999999998</v>
      </c>
      <c r="O15">
        <v>3.92</v>
      </c>
      <c r="P15">
        <v>4.26</v>
      </c>
      <c r="Q15">
        <v>2.75</v>
      </c>
      <c r="R15">
        <v>2.92</v>
      </c>
      <c r="S15">
        <v>2.95</v>
      </c>
      <c r="T15">
        <v>2.96</v>
      </c>
      <c r="U15">
        <v>3.29</v>
      </c>
      <c r="V15">
        <v>3.41</v>
      </c>
      <c r="W15">
        <v>3.54</v>
      </c>
      <c r="X15">
        <v>3.45</v>
      </c>
      <c r="Y15">
        <v>3.98</v>
      </c>
      <c r="Z15">
        <v>2.39</v>
      </c>
      <c r="AA15">
        <v>2.5</v>
      </c>
    </row>
    <row r="16" spans="1:27" x14ac:dyDescent="0.25">
      <c r="A16" t="s">
        <v>69</v>
      </c>
      <c r="B16" t="s">
        <v>70</v>
      </c>
      <c r="C16">
        <v>0.01</v>
      </c>
      <c r="D16">
        <v>0.01</v>
      </c>
      <c r="E16">
        <v>0.01</v>
      </c>
      <c r="F16">
        <v>0.01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</row>
    <row r="17" spans="1:27" s="2" customFormat="1" x14ac:dyDescent="0.25">
      <c r="A17" s="2" t="s">
        <v>71</v>
      </c>
      <c r="B17" s="2" t="s">
        <v>72</v>
      </c>
      <c r="C17" s="2">
        <v>8.9999999999999993E-3</v>
      </c>
      <c r="D17" s="2">
        <v>8.9999999999999993E-3</v>
      </c>
      <c r="E17" s="2">
        <v>8.9999999999999993E-3</v>
      </c>
      <c r="F17" s="2">
        <v>8.9999999999999993E-3</v>
      </c>
      <c r="G17" s="2">
        <v>8.9999999999999993E-3</v>
      </c>
      <c r="H17" s="2">
        <v>8.9999999999999993E-3</v>
      </c>
      <c r="I17" s="2">
        <v>8.9999999999999993E-3</v>
      </c>
      <c r="J17" s="2">
        <v>8.9999999999999993E-3</v>
      </c>
      <c r="K17" s="2">
        <v>8.9999999999999993E-3</v>
      </c>
      <c r="L17" s="2">
        <v>8.9999999999999993E-3</v>
      </c>
      <c r="M17" s="2">
        <v>8.9999999999999993E-3</v>
      </c>
      <c r="N17" s="2">
        <v>8.9999999999999993E-3</v>
      </c>
      <c r="O17" s="2">
        <v>8.9999999999999993E-3</v>
      </c>
      <c r="P17" s="2">
        <v>8.9999999999999993E-3</v>
      </c>
      <c r="Q17" s="2">
        <v>8.9999999999999993E-3</v>
      </c>
      <c r="R17" s="2">
        <v>8.9999999999999993E-3</v>
      </c>
      <c r="S17" s="2">
        <v>8.9999999999999993E-3</v>
      </c>
      <c r="T17" s="2">
        <v>8.9999999999999993E-3</v>
      </c>
      <c r="U17" s="2">
        <v>8.9999999999999993E-3</v>
      </c>
      <c r="V17" s="2">
        <v>8.9999999999999993E-3</v>
      </c>
      <c r="W17" s="2">
        <v>0.01</v>
      </c>
      <c r="X17" s="2">
        <v>8.9999999999999993E-3</v>
      </c>
      <c r="Y17" s="2">
        <v>8.9999999999999993E-3</v>
      </c>
      <c r="Z17" s="2">
        <v>8.9999999999999993E-3</v>
      </c>
      <c r="AA17" s="2">
        <v>8.9999999999999993E-3</v>
      </c>
    </row>
    <row r="18" spans="1:27" s="2" customFormat="1" x14ac:dyDescent="0.25">
      <c r="A18" s="2" t="s">
        <v>73</v>
      </c>
      <c r="B18" s="2" t="s">
        <v>72</v>
      </c>
      <c r="C18" s="2">
        <v>8.9999999999999993E-3</v>
      </c>
      <c r="D18" s="2">
        <v>8.9999999999999993E-3</v>
      </c>
      <c r="E18" s="2">
        <v>8.9999999999999993E-3</v>
      </c>
      <c r="F18" s="2">
        <v>8.9999999999999993E-3</v>
      </c>
      <c r="G18" s="2">
        <v>8.9999999999999993E-3</v>
      </c>
      <c r="H18" s="2">
        <v>8.9999999999999993E-3</v>
      </c>
      <c r="I18" s="2">
        <v>8.9999999999999993E-3</v>
      </c>
      <c r="J18" s="2">
        <v>8.9999999999999993E-3</v>
      </c>
      <c r="K18" s="2">
        <v>8.9999999999999993E-3</v>
      </c>
      <c r="L18" s="2">
        <v>0.01</v>
      </c>
      <c r="M18" s="2">
        <v>8.9999999999999993E-3</v>
      </c>
      <c r="N18" s="2">
        <v>8.9999999999999993E-3</v>
      </c>
      <c r="O18" s="2">
        <v>8.9999999999999993E-3</v>
      </c>
      <c r="P18" s="2">
        <v>8.9999999999999993E-3</v>
      </c>
      <c r="Q18" s="2">
        <v>8.9999999999999993E-3</v>
      </c>
      <c r="R18" s="2">
        <v>8.9999999999999993E-3</v>
      </c>
      <c r="S18" s="2">
        <v>8.9999999999999993E-3</v>
      </c>
      <c r="T18" s="2">
        <v>8.9999999999999993E-3</v>
      </c>
      <c r="U18" s="2">
        <v>8.9999999999999993E-3</v>
      </c>
      <c r="V18" s="2">
        <v>8.9999999999999993E-3</v>
      </c>
      <c r="W18" s="2">
        <v>0.01</v>
      </c>
      <c r="X18" s="2">
        <v>1.4E-2</v>
      </c>
      <c r="Y18" s="2">
        <v>8.9999999999999993E-3</v>
      </c>
      <c r="Z18" s="2">
        <v>8.9999999999999993E-3</v>
      </c>
      <c r="AA18" s="2">
        <v>8.9999999999999993E-3</v>
      </c>
    </row>
    <row r="19" spans="1:27" x14ac:dyDescent="0.25">
      <c r="A19" t="s">
        <v>74</v>
      </c>
      <c r="B19" t="s">
        <v>75</v>
      </c>
      <c r="C19">
        <v>41.9</v>
      </c>
      <c r="D19">
        <v>45.4</v>
      </c>
      <c r="E19">
        <v>45.3</v>
      </c>
      <c r="F19">
        <v>42</v>
      </c>
      <c r="G19">
        <v>48</v>
      </c>
      <c r="H19">
        <v>72</v>
      </c>
      <c r="I19">
        <v>96</v>
      </c>
      <c r="J19">
        <v>66</v>
      </c>
      <c r="K19">
        <v>36.6</v>
      </c>
      <c r="L19">
        <v>42</v>
      </c>
      <c r="M19">
        <v>50</v>
      </c>
      <c r="N19">
        <v>48.6</v>
      </c>
      <c r="O19">
        <v>30.3</v>
      </c>
      <c r="P19">
        <v>83</v>
      </c>
      <c r="Q19">
        <v>38</v>
      </c>
      <c r="R19">
        <v>46</v>
      </c>
      <c r="S19">
        <v>55.5</v>
      </c>
      <c r="T19">
        <v>38</v>
      </c>
      <c r="U19">
        <v>53.6</v>
      </c>
      <c r="V19">
        <v>54.5</v>
      </c>
      <c r="W19">
        <v>54</v>
      </c>
      <c r="X19">
        <v>165</v>
      </c>
      <c r="Y19">
        <v>80.400000000000006</v>
      </c>
      <c r="Z19">
        <v>40</v>
      </c>
      <c r="AA19">
        <v>41.9</v>
      </c>
    </row>
    <row r="20" spans="1:27" x14ac:dyDescent="0.25">
      <c r="A20" t="s">
        <v>76</v>
      </c>
      <c r="B20" t="s">
        <v>77</v>
      </c>
      <c r="C20">
        <v>35</v>
      </c>
      <c r="D20">
        <v>29</v>
      </c>
      <c r="E20">
        <v>25</v>
      </c>
      <c r="F20">
        <v>16</v>
      </c>
      <c r="G20">
        <v>20</v>
      </c>
      <c r="H20">
        <v>24</v>
      </c>
      <c r="I20">
        <v>32</v>
      </c>
      <c r="J20">
        <v>38</v>
      </c>
      <c r="K20">
        <v>10</v>
      </c>
      <c r="L20">
        <v>20</v>
      </c>
      <c r="M20">
        <v>48</v>
      </c>
      <c r="N20">
        <v>30</v>
      </c>
      <c r="O20">
        <v>27</v>
      </c>
      <c r="P20">
        <v>41</v>
      </c>
      <c r="Q20">
        <v>76</v>
      </c>
      <c r="R20">
        <v>26</v>
      </c>
      <c r="S20">
        <v>31</v>
      </c>
      <c r="T20">
        <v>33</v>
      </c>
      <c r="U20">
        <v>35</v>
      </c>
      <c r="V20">
        <v>38</v>
      </c>
      <c r="W20">
        <v>70</v>
      </c>
      <c r="X20">
        <v>58</v>
      </c>
      <c r="Y20">
        <v>69</v>
      </c>
      <c r="Z20">
        <v>78</v>
      </c>
      <c r="AA20">
        <v>44</v>
      </c>
    </row>
    <row r="21" spans="1:27" x14ac:dyDescent="0.25">
      <c r="A21" t="s">
        <v>78</v>
      </c>
      <c r="B21" t="s">
        <v>79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</row>
    <row r="22" spans="1:27" x14ac:dyDescent="0.25">
      <c r="A22" t="s">
        <v>80</v>
      </c>
      <c r="B22" t="s">
        <v>81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25">
      <c r="A23" t="s">
        <v>82</v>
      </c>
      <c r="B23" t="s">
        <v>81</v>
      </c>
      <c r="C23">
        <v>26</v>
      </c>
      <c r="D23">
        <v>26</v>
      </c>
      <c r="E23">
        <v>26</v>
      </c>
      <c r="F23">
        <v>26</v>
      </c>
      <c r="G23">
        <v>26</v>
      </c>
      <c r="H23">
        <v>26</v>
      </c>
      <c r="I23">
        <v>26</v>
      </c>
      <c r="J23">
        <v>26</v>
      </c>
      <c r="K23">
        <v>26</v>
      </c>
      <c r="L23">
        <v>26</v>
      </c>
      <c r="M23">
        <v>29</v>
      </c>
      <c r="N23">
        <v>26</v>
      </c>
      <c r="O23">
        <v>26</v>
      </c>
      <c r="P23">
        <v>26</v>
      </c>
      <c r="Q23">
        <v>26</v>
      </c>
      <c r="R23">
        <v>26</v>
      </c>
      <c r="S23">
        <v>26</v>
      </c>
      <c r="T23">
        <v>26</v>
      </c>
      <c r="U23">
        <v>26</v>
      </c>
      <c r="V23">
        <v>26</v>
      </c>
      <c r="W23">
        <v>26</v>
      </c>
      <c r="X23">
        <v>26</v>
      </c>
      <c r="Y23">
        <v>40</v>
      </c>
      <c r="Z23">
        <v>26</v>
      </c>
      <c r="AA23">
        <v>26</v>
      </c>
    </row>
    <row r="24" spans="1:27" ht="45" x14ac:dyDescent="0.25">
      <c r="A24" t="s">
        <v>83</v>
      </c>
      <c r="B24" s="1" t="s">
        <v>84</v>
      </c>
      <c r="D24">
        <v>9.81</v>
      </c>
      <c r="E24">
        <v>11</v>
      </c>
      <c r="F24">
        <v>13.7</v>
      </c>
      <c r="G24">
        <v>14.3</v>
      </c>
      <c r="H24">
        <v>17.100000000000001</v>
      </c>
      <c r="I24">
        <v>13.2</v>
      </c>
      <c r="J24">
        <v>11.2</v>
      </c>
      <c r="K24">
        <v>11.5</v>
      </c>
      <c r="L24">
        <v>12.8</v>
      </c>
      <c r="M24">
        <v>15.9</v>
      </c>
      <c r="N24">
        <v>10.6</v>
      </c>
      <c r="O24">
        <v>12.7</v>
      </c>
      <c r="P24">
        <v>10.4</v>
      </c>
      <c r="Q24">
        <v>13</v>
      </c>
      <c r="R24">
        <v>9.6</v>
      </c>
      <c r="S24">
        <v>13.7</v>
      </c>
      <c r="T24">
        <v>14.4</v>
      </c>
      <c r="U24">
        <v>13.3</v>
      </c>
      <c r="V24">
        <v>13.8</v>
      </c>
      <c r="W24">
        <v>18.600000000000001</v>
      </c>
      <c r="X24">
        <v>18.100000000000001</v>
      </c>
      <c r="Y24">
        <v>9.34</v>
      </c>
      <c r="Z24">
        <v>8.3000000000000007</v>
      </c>
      <c r="AA24">
        <v>10.7</v>
      </c>
    </row>
    <row r="25" spans="1:27" x14ac:dyDescent="0.25">
      <c r="A25" t="s">
        <v>85</v>
      </c>
      <c r="B25" t="s">
        <v>86</v>
      </c>
      <c r="C25">
        <v>2E-3</v>
      </c>
      <c r="E25">
        <v>2E-3</v>
      </c>
      <c r="G25">
        <v>2E-3</v>
      </c>
      <c r="H25">
        <v>2E-3</v>
      </c>
      <c r="I25">
        <v>2E-3</v>
      </c>
      <c r="J25">
        <v>2E-3</v>
      </c>
      <c r="K25">
        <v>2E-3</v>
      </c>
      <c r="L25">
        <v>2E-3</v>
      </c>
      <c r="M25">
        <v>2E-3</v>
      </c>
      <c r="N25">
        <v>2E-3</v>
      </c>
      <c r="O25">
        <v>2E-3</v>
      </c>
      <c r="P25">
        <v>2E-3</v>
      </c>
      <c r="Q25">
        <v>2E-3</v>
      </c>
      <c r="R25">
        <v>2E-3</v>
      </c>
      <c r="S25">
        <v>2E-3</v>
      </c>
      <c r="T25">
        <v>2E-3</v>
      </c>
      <c r="U25">
        <v>2E-3</v>
      </c>
      <c r="V25">
        <v>2E-3</v>
      </c>
      <c r="W25">
        <v>2E-3</v>
      </c>
      <c r="X25">
        <v>2E-3</v>
      </c>
      <c r="Y25">
        <v>2E-3</v>
      </c>
      <c r="Z25">
        <v>2E-3</v>
      </c>
      <c r="AA25">
        <v>2E-3</v>
      </c>
    </row>
    <row r="26" spans="1:27" s="2" customFormat="1" x14ac:dyDescent="0.25">
      <c r="A26" s="2" t="s">
        <v>87</v>
      </c>
      <c r="B26" s="2" t="s">
        <v>88</v>
      </c>
      <c r="C26" s="2">
        <v>0.25</v>
      </c>
      <c r="D26" s="2">
        <v>0.31</v>
      </c>
      <c r="E26" s="2">
        <v>0.28999999999999998</v>
      </c>
      <c r="F26" s="2">
        <v>0.21</v>
      </c>
      <c r="G26" s="2">
        <v>0.35</v>
      </c>
      <c r="H26" s="2">
        <v>0.28999999999999998</v>
      </c>
      <c r="I26" s="2">
        <v>0.31</v>
      </c>
      <c r="J26" s="2">
        <v>0.23</v>
      </c>
      <c r="K26" s="2">
        <v>0.33</v>
      </c>
      <c r="L26" s="2">
        <v>0.22</v>
      </c>
      <c r="M26" s="2">
        <v>0.1</v>
      </c>
      <c r="N26" s="2">
        <v>0.39</v>
      </c>
      <c r="O26" s="2">
        <v>0.65</v>
      </c>
      <c r="P26" s="2">
        <v>0.38</v>
      </c>
      <c r="Q26" s="2">
        <v>0.22</v>
      </c>
      <c r="R26" s="2">
        <v>0.2</v>
      </c>
      <c r="S26" s="2">
        <v>0.21</v>
      </c>
      <c r="T26" s="2">
        <v>0.21</v>
      </c>
      <c r="U26" s="2">
        <v>0.32</v>
      </c>
      <c r="V26" s="2">
        <v>0.3</v>
      </c>
      <c r="W26" s="2">
        <v>0.63</v>
      </c>
      <c r="X26" s="2">
        <v>0.44</v>
      </c>
      <c r="Y26" s="2">
        <v>0.24</v>
      </c>
      <c r="Z26" s="2">
        <v>0.3</v>
      </c>
      <c r="AA26" s="2">
        <v>0.26</v>
      </c>
    </row>
    <row r="27" spans="1:27" s="2" customFormat="1" x14ac:dyDescent="0.25">
      <c r="A27" s="2" t="s">
        <v>89</v>
      </c>
      <c r="B27" s="2" t="s">
        <v>88</v>
      </c>
      <c r="C27" s="2">
        <v>1.98</v>
      </c>
      <c r="D27" s="2">
        <v>0.94</v>
      </c>
      <c r="E27" s="2">
        <v>0.9</v>
      </c>
      <c r="F27" s="2">
        <v>0.4</v>
      </c>
      <c r="G27" s="2">
        <v>0.6</v>
      </c>
      <c r="H27" s="2">
        <v>1</v>
      </c>
      <c r="I27" s="2">
        <v>0.52</v>
      </c>
      <c r="J27" s="2">
        <v>0.67</v>
      </c>
      <c r="K27" s="2">
        <v>0.63</v>
      </c>
      <c r="L27" s="2">
        <v>0.97</v>
      </c>
      <c r="M27" s="2">
        <v>2.58</v>
      </c>
      <c r="N27" s="2">
        <v>1.73</v>
      </c>
      <c r="O27" s="2">
        <v>1.58</v>
      </c>
      <c r="P27" s="2">
        <v>1.94</v>
      </c>
      <c r="Q27" s="2">
        <v>0.88</v>
      </c>
      <c r="R27" s="2">
        <v>0.53</v>
      </c>
      <c r="S27" s="2">
        <v>0.68</v>
      </c>
      <c r="T27" s="2">
        <v>0.57999999999999996</v>
      </c>
      <c r="U27" s="2">
        <v>0.55000000000000004</v>
      </c>
      <c r="V27" s="2">
        <v>1.01</v>
      </c>
      <c r="W27" s="2">
        <v>2.16</v>
      </c>
      <c r="X27" s="2">
        <v>1.8</v>
      </c>
      <c r="Y27" s="2">
        <v>1.42</v>
      </c>
      <c r="Z27" s="2">
        <v>1.91</v>
      </c>
      <c r="AA27" s="2">
        <v>1.39</v>
      </c>
    </row>
    <row r="28" spans="1:27" x14ac:dyDescent="0.25">
      <c r="A28" t="s">
        <v>90</v>
      </c>
      <c r="B28" t="s">
        <v>91</v>
      </c>
      <c r="C28">
        <v>0.05</v>
      </c>
      <c r="D28">
        <v>0.05</v>
      </c>
      <c r="E28">
        <v>0.05</v>
      </c>
      <c r="F28">
        <v>0.05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0.05</v>
      </c>
      <c r="N28">
        <v>0.05</v>
      </c>
      <c r="O28">
        <v>0.05</v>
      </c>
      <c r="P28">
        <v>0.05</v>
      </c>
      <c r="Q28">
        <v>0.05</v>
      </c>
      <c r="R28">
        <v>0.05</v>
      </c>
      <c r="S28">
        <v>0.05</v>
      </c>
      <c r="T28">
        <v>0.05</v>
      </c>
      <c r="U28">
        <v>0.05</v>
      </c>
      <c r="V28">
        <v>0.05</v>
      </c>
      <c r="W28">
        <v>0.05</v>
      </c>
      <c r="X28">
        <v>0.05</v>
      </c>
      <c r="Y28">
        <v>0.55000000000000004</v>
      </c>
      <c r="Z28">
        <v>0.05</v>
      </c>
      <c r="AA28">
        <v>0.05</v>
      </c>
    </row>
    <row r="29" spans="1:27" x14ac:dyDescent="0.25">
      <c r="A29" t="s">
        <v>92</v>
      </c>
      <c r="B29" t="s">
        <v>93</v>
      </c>
      <c r="C29">
        <v>0.05</v>
      </c>
      <c r="D29">
        <v>0.02</v>
      </c>
      <c r="E29">
        <v>0.12</v>
      </c>
      <c r="F29">
        <v>0.04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0.03</v>
      </c>
      <c r="O29">
        <v>0.02</v>
      </c>
      <c r="P29">
        <v>0.04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0.04</v>
      </c>
      <c r="X29">
        <v>0.02</v>
      </c>
      <c r="Y29">
        <v>0.02</v>
      </c>
      <c r="Z29">
        <v>0.02</v>
      </c>
      <c r="AA29">
        <v>0.02</v>
      </c>
    </row>
    <row r="30" spans="1:27" x14ac:dyDescent="0.25">
      <c r="A30" t="s">
        <v>94</v>
      </c>
      <c r="B30" t="s">
        <v>95</v>
      </c>
      <c r="C30">
        <v>0.1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  <c r="Z30">
        <v>0.1</v>
      </c>
      <c r="AA30">
        <v>0.1</v>
      </c>
    </row>
    <row r="31" spans="1:27" x14ac:dyDescent="0.25">
      <c r="A31" t="s">
        <v>96</v>
      </c>
      <c r="B31" t="s">
        <v>97</v>
      </c>
      <c r="C31">
        <v>7.0000000000000007E-2</v>
      </c>
      <c r="D31">
        <v>0.04</v>
      </c>
      <c r="E31">
        <v>0.03</v>
      </c>
      <c r="F31">
        <v>2.5000000000000001E-2</v>
      </c>
      <c r="G31">
        <v>0.03</v>
      </c>
      <c r="H31">
        <v>0.03</v>
      </c>
      <c r="I31">
        <v>0.03</v>
      </c>
      <c r="J31">
        <v>0.06</v>
      </c>
      <c r="K31">
        <v>2.5000000000000001E-2</v>
      </c>
      <c r="L31">
        <v>0.03</v>
      </c>
      <c r="M31">
        <v>0.08</v>
      </c>
      <c r="N31">
        <v>0.05</v>
      </c>
      <c r="O31">
        <v>0.13</v>
      </c>
      <c r="P31">
        <v>0.11</v>
      </c>
      <c r="Q31">
        <v>0.03</v>
      </c>
      <c r="R31">
        <v>2.5000000000000001E-2</v>
      </c>
      <c r="S31">
        <v>0.04</v>
      </c>
      <c r="T31">
        <v>0.03</v>
      </c>
      <c r="U31">
        <v>0.04</v>
      </c>
      <c r="V31">
        <v>0.03</v>
      </c>
      <c r="W31">
        <v>0.06</v>
      </c>
      <c r="X31">
        <v>4.7E-2</v>
      </c>
      <c r="Y31">
        <v>4.2000000000000003E-2</v>
      </c>
      <c r="Z31">
        <v>4.2999999999999997E-2</v>
      </c>
      <c r="AA31">
        <v>6.4000000000000001E-2</v>
      </c>
    </row>
    <row r="32" spans="1:27" x14ac:dyDescent="0.25">
      <c r="A32" t="s">
        <v>98</v>
      </c>
      <c r="B32" t="s">
        <v>97</v>
      </c>
      <c r="C32">
        <v>0.11</v>
      </c>
      <c r="D32">
        <v>0.06</v>
      </c>
      <c r="E32">
        <v>0.05</v>
      </c>
      <c r="F32">
        <v>2.5000000000000001E-2</v>
      </c>
      <c r="G32">
        <v>0.05</v>
      </c>
      <c r="H32">
        <v>0.03</v>
      </c>
      <c r="I32">
        <v>2.5000000000000001E-2</v>
      </c>
      <c r="J32">
        <v>2.5000000000000001E-2</v>
      </c>
      <c r="K32">
        <v>2.5000000000000001E-2</v>
      </c>
      <c r="L32">
        <v>0.04</v>
      </c>
      <c r="M32">
        <v>0.14000000000000001</v>
      </c>
      <c r="N32">
        <v>0.08</v>
      </c>
      <c r="O32">
        <v>0.14000000000000001</v>
      </c>
      <c r="P32">
        <v>0.14000000000000001</v>
      </c>
      <c r="Q32">
        <v>0.05</v>
      </c>
      <c r="R32">
        <v>0.03</v>
      </c>
      <c r="S32">
        <v>0.04</v>
      </c>
      <c r="T32">
        <v>0.05</v>
      </c>
      <c r="U32">
        <v>0.04</v>
      </c>
      <c r="V32">
        <v>0.04</v>
      </c>
      <c r="W32">
        <v>0.11</v>
      </c>
      <c r="X32">
        <v>4.7E-2</v>
      </c>
      <c r="Y32">
        <v>5.1999999999999998E-2</v>
      </c>
      <c r="Z32">
        <v>6.2E-2</v>
      </c>
      <c r="AA32">
        <v>9.0999999999999998E-2</v>
      </c>
    </row>
    <row r="33" spans="1:27" x14ac:dyDescent="0.25">
      <c r="A33" t="s">
        <v>99</v>
      </c>
      <c r="B33" t="s">
        <v>100</v>
      </c>
      <c r="C33">
        <v>2.0000000000000001E-4</v>
      </c>
      <c r="D33">
        <v>2.0000000000000001E-4</v>
      </c>
      <c r="E33">
        <v>2.0000000000000001E-4</v>
      </c>
      <c r="F33">
        <v>2.0000000000000001E-4</v>
      </c>
      <c r="G33">
        <v>2.0000000000000001E-4</v>
      </c>
      <c r="H33">
        <v>2.0000000000000001E-4</v>
      </c>
      <c r="I33">
        <v>2.0000000000000001E-4</v>
      </c>
      <c r="J33">
        <v>2.0000000000000001E-4</v>
      </c>
      <c r="K33">
        <v>2.0000000000000001E-4</v>
      </c>
      <c r="L33">
        <v>2.0000000000000001E-4</v>
      </c>
      <c r="M33">
        <v>2.0000000000000001E-4</v>
      </c>
      <c r="N33">
        <v>2.0000000000000001E-4</v>
      </c>
      <c r="O33">
        <v>2.0000000000000001E-4</v>
      </c>
      <c r="P33">
        <v>2.0000000000000001E-4</v>
      </c>
      <c r="Q33">
        <v>2.0000000000000001E-4</v>
      </c>
      <c r="R33">
        <v>2.0000000000000001E-4</v>
      </c>
      <c r="S33">
        <v>2.0000000000000001E-4</v>
      </c>
      <c r="T33">
        <v>2.0000000000000001E-4</v>
      </c>
      <c r="U33">
        <v>2.0000000000000001E-4</v>
      </c>
      <c r="V33">
        <v>2.0000000000000001E-4</v>
      </c>
      <c r="W33">
        <v>2.0000000000000001E-4</v>
      </c>
      <c r="X33">
        <v>2.0000000000000001E-4</v>
      </c>
      <c r="Y33">
        <v>2.0000000000000001E-4</v>
      </c>
      <c r="Z33">
        <v>2.0000000000000001E-4</v>
      </c>
      <c r="AA33">
        <v>2.0000000000000001E-4</v>
      </c>
    </row>
    <row r="34" spans="1:27" x14ac:dyDescent="0.25">
      <c r="A34" t="s">
        <v>101</v>
      </c>
      <c r="B34" t="s">
        <v>102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  <c r="M34">
        <v>0.01</v>
      </c>
      <c r="N34">
        <v>0.01</v>
      </c>
      <c r="O34">
        <v>0.01</v>
      </c>
      <c r="P34">
        <v>0.01</v>
      </c>
      <c r="Q34">
        <v>0.01</v>
      </c>
      <c r="R34">
        <v>0.01</v>
      </c>
      <c r="S34">
        <v>0.01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</row>
    <row r="35" spans="1:27" x14ac:dyDescent="0.25">
      <c r="A35" t="s">
        <v>103</v>
      </c>
      <c r="B35" t="s">
        <v>104</v>
      </c>
      <c r="C35">
        <v>0.74</v>
      </c>
      <c r="D35">
        <v>0.18</v>
      </c>
      <c r="E35">
        <v>0.79</v>
      </c>
      <c r="F35">
        <v>0.24</v>
      </c>
      <c r="G35">
        <v>0.16</v>
      </c>
      <c r="H35">
        <v>0.2</v>
      </c>
      <c r="I35">
        <v>0.13</v>
      </c>
      <c r="J35">
        <v>0.26</v>
      </c>
      <c r="K35">
        <v>0.17</v>
      </c>
      <c r="L35">
        <v>0.22</v>
      </c>
      <c r="M35">
        <v>0.31</v>
      </c>
      <c r="N35">
        <v>0.06</v>
      </c>
      <c r="O35">
        <v>0.19</v>
      </c>
      <c r="P35">
        <v>0.23</v>
      </c>
      <c r="Q35">
        <v>0.17</v>
      </c>
      <c r="R35">
        <v>0.16</v>
      </c>
      <c r="S35">
        <v>0.16</v>
      </c>
      <c r="T35">
        <v>0.17</v>
      </c>
      <c r="U35">
        <v>0.24</v>
      </c>
      <c r="V35">
        <v>0.19</v>
      </c>
      <c r="W35">
        <v>0.43</v>
      </c>
      <c r="X35">
        <v>0.24</v>
      </c>
      <c r="Y35">
        <v>0.26</v>
      </c>
      <c r="Z35">
        <v>0.24</v>
      </c>
      <c r="AA35">
        <v>0.14000000000000001</v>
      </c>
    </row>
    <row r="36" spans="1:27" x14ac:dyDescent="0.25">
      <c r="A36" t="s">
        <v>105</v>
      </c>
      <c r="B36" t="s">
        <v>106</v>
      </c>
      <c r="C36">
        <v>0.05</v>
      </c>
      <c r="D36">
        <v>0.02</v>
      </c>
      <c r="E36">
        <v>0.05</v>
      </c>
      <c r="F36">
        <v>0.02</v>
      </c>
      <c r="G36">
        <v>0.02</v>
      </c>
      <c r="H36">
        <v>0.02</v>
      </c>
      <c r="I36">
        <v>0.02</v>
      </c>
      <c r="J36">
        <v>0.02</v>
      </c>
      <c r="K36">
        <v>0.02</v>
      </c>
      <c r="L36">
        <v>0.02</v>
      </c>
      <c r="M36">
        <v>0.02</v>
      </c>
      <c r="N36">
        <v>0.02</v>
      </c>
      <c r="O36">
        <v>0.02</v>
      </c>
      <c r="P36">
        <v>0.02</v>
      </c>
      <c r="Q36">
        <v>0.02</v>
      </c>
      <c r="R36">
        <v>0.02</v>
      </c>
      <c r="S36">
        <v>0.02</v>
      </c>
      <c r="T36">
        <v>0.02</v>
      </c>
      <c r="U36">
        <v>0.02</v>
      </c>
      <c r="V36">
        <v>0.02</v>
      </c>
      <c r="W36">
        <v>0.02</v>
      </c>
      <c r="X36">
        <v>0.02</v>
      </c>
      <c r="Y36">
        <v>0.02</v>
      </c>
      <c r="Z36">
        <v>0.02</v>
      </c>
      <c r="AA36">
        <v>0.02</v>
      </c>
    </row>
    <row r="37" spans="1:27" ht="45" x14ac:dyDescent="0.25">
      <c r="A37" t="s">
        <v>107</v>
      </c>
      <c r="B37" s="1" t="s">
        <v>108</v>
      </c>
      <c r="C37">
        <v>0.06</v>
      </c>
      <c r="D37">
        <v>0.06</v>
      </c>
      <c r="E37">
        <v>0.06</v>
      </c>
      <c r="F37">
        <v>0.17</v>
      </c>
      <c r="G37">
        <v>0.06</v>
      </c>
      <c r="H37">
        <v>0.06</v>
      </c>
      <c r="I37">
        <v>0.13</v>
      </c>
      <c r="J37">
        <v>0.27</v>
      </c>
      <c r="K37">
        <v>0.06</v>
      </c>
      <c r="L37">
        <v>0.09</v>
      </c>
      <c r="M37">
        <v>0.13</v>
      </c>
      <c r="N37">
        <v>7.0000000000000007E-2</v>
      </c>
      <c r="O37">
        <v>0.16</v>
      </c>
      <c r="P37">
        <v>7.0000000000000007E-2</v>
      </c>
      <c r="Q37">
        <v>0.06</v>
      </c>
      <c r="R37">
        <v>0.06</v>
      </c>
      <c r="S37">
        <v>0.06</v>
      </c>
      <c r="T37">
        <v>0.06</v>
      </c>
      <c r="U37">
        <v>0.06</v>
      </c>
      <c r="V37">
        <v>0.09</v>
      </c>
      <c r="W37">
        <v>0.09</v>
      </c>
      <c r="X37">
        <v>0.09</v>
      </c>
      <c r="Y37">
        <v>0.06</v>
      </c>
      <c r="Z37">
        <v>0.06</v>
      </c>
      <c r="AA37">
        <v>0.06</v>
      </c>
    </row>
    <row r="38" spans="1:27" x14ac:dyDescent="0.25">
      <c r="A38" t="s">
        <v>109</v>
      </c>
      <c r="B38" t="s">
        <v>86</v>
      </c>
      <c r="C38">
        <v>2.5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  <c r="P38">
        <v>2.5</v>
      </c>
      <c r="Q38">
        <v>2.5</v>
      </c>
      <c r="R38">
        <v>2.5</v>
      </c>
      <c r="S38">
        <v>2.5</v>
      </c>
      <c r="T38">
        <v>2.5</v>
      </c>
      <c r="U38">
        <v>2.5</v>
      </c>
      <c r="V38">
        <v>2.5</v>
      </c>
      <c r="W38">
        <v>2.5</v>
      </c>
      <c r="X38">
        <v>2.5</v>
      </c>
      <c r="Y38">
        <v>2.5</v>
      </c>
      <c r="Z38">
        <v>2.5</v>
      </c>
      <c r="AA38">
        <v>2.5</v>
      </c>
    </row>
    <row r="39" spans="1:27" x14ac:dyDescent="0.25">
      <c r="A39" t="s">
        <v>110</v>
      </c>
      <c r="B39" t="s">
        <v>81</v>
      </c>
      <c r="C39">
        <v>7.15</v>
      </c>
      <c r="D39">
        <v>8.7899999999999991</v>
      </c>
      <c r="E39">
        <v>9.07</v>
      </c>
      <c r="F39">
        <v>6.12</v>
      </c>
      <c r="G39">
        <v>8.51</v>
      </c>
      <c r="H39">
        <v>5.88</v>
      </c>
      <c r="I39">
        <v>3.97</v>
      </c>
      <c r="J39">
        <v>4.76</v>
      </c>
      <c r="K39">
        <v>8.9</v>
      </c>
      <c r="L39">
        <v>6.44</v>
      </c>
      <c r="M39">
        <v>6.71</v>
      </c>
      <c r="N39">
        <v>6.26</v>
      </c>
      <c r="O39">
        <v>6.83</v>
      </c>
      <c r="P39">
        <v>6.38</v>
      </c>
      <c r="Q39">
        <v>5.93</v>
      </c>
      <c r="R39">
        <v>5.76</v>
      </c>
      <c r="S39">
        <v>5.46</v>
      </c>
      <c r="T39">
        <v>6.94</v>
      </c>
      <c r="U39">
        <v>7.13</v>
      </c>
      <c r="V39">
        <v>7.11</v>
      </c>
      <c r="W39">
        <v>7.38</v>
      </c>
      <c r="X39">
        <v>5.37</v>
      </c>
      <c r="Y39">
        <v>5.8</v>
      </c>
      <c r="Z39">
        <v>6.36</v>
      </c>
      <c r="AA39">
        <v>6.62</v>
      </c>
    </row>
    <row r="40" spans="1:27" x14ac:dyDescent="0.25">
      <c r="A40" t="s">
        <v>111</v>
      </c>
      <c r="B40" t="s">
        <v>46</v>
      </c>
      <c r="C40">
        <v>6.29</v>
      </c>
      <c r="D40">
        <v>7.63</v>
      </c>
      <c r="E40">
        <v>6.67</v>
      </c>
      <c r="F40">
        <v>8.19</v>
      </c>
      <c r="G40">
        <v>8.3000000000000007</v>
      </c>
      <c r="H40">
        <v>7.3</v>
      </c>
      <c r="I40">
        <v>7.03</v>
      </c>
      <c r="J40">
        <v>7.56</v>
      </c>
      <c r="K40">
        <v>7.31</v>
      </c>
      <c r="L40">
        <v>7.35</v>
      </c>
      <c r="M40">
        <v>6.64</v>
      </c>
      <c r="N40">
        <v>6.84</v>
      </c>
      <c r="O40">
        <v>7.11</v>
      </c>
      <c r="P40">
        <v>6.21</v>
      </c>
      <c r="Q40">
        <v>7.44</v>
      </c>
      <c r="R40">
        <v>7.47</v>
      </c>
      <c r="S40">
        <v>6.37</v>
      </c>
      <c r="T40">
        <v>8.24</v>
      </c>
      <c r="U40">
        <v>6.39</v>
      </c>
      <c r="V40">
        <v>6.14</v>
      </c>
      <c r="W40">
        <v>7.12</v>
      </c>
      <c r="X40">
        <v>7.12</v>
      </c>
      <c r="Y40">
        <v>7.07</v>
      </c>
      <c r="Z40">
        <v>6.12</v>
      </c>
      <c r="AA40">
        <v>6.78</v>
      </c>
    </row>
    <row r="41" spans="1:27" x14ac:dyDescent="0.25">
      <c r="A41" t="s">
        <v>112</v>
      </c>
      <c r="B41" t="s">
        <v>113</v>
      </c>
      <c r="C41">
        <v>5.0000000000000001E-3</v>
      </c>
      <c r="D41">
        <v>5.0000000000000001E-3</v>
      </c>
      <c r="E41">
        <v>5.0000000000000001E-3</v>
      </c>
      <c r="F41">
        <v>5.0000000000000001E-3</v>
      </c>
      <c r="G41">
        <v>5.0000000000000001E-3</v>
      </c>
      <c r="H41">
        <v>5.0000000000000001E-3</v>
      </c>
      <c r="I41">
        <v>5.0000000000000001E-3</v>
      </c>
      <c r="J41">
        <v>5.0000000000000001E-3</v>
      </c>
      <c r="K41">
        <v>5.0000000000000001E-3</v>
      </c>
      <c r="L41">
        <v>5.0000000000000001E-3</v>
      </c>
      <c r="M41">
        <v>5.0000000000000001E-3</v>
      </c>
      <c r="N41">
        <v>5.0000000000000001E-3</v>
      </c>
      <c r="O41">
        <v>5.0000000000000001E-3</v>
      </c>
      <c r="P41">
        <v>5.0000000000000001E-3</v>
      </c>
      <c r="Q41">
        <v>5.0000000000000001E-3</v>
      </c>
      <c r="R41">
        <v>5.0000000000000001E-3</v>
      </c>
      <c r="S41">
        <v>5.0000000000000001E-3</v>
      </c>
      <c r="T41">
        <v>5.0000000000000001E-3</v>
      </c>
      <c r="U41">
        <v>5.0000000000000001E-3</v>
      </c>
      <c r="V41">
        <v>5.0000000000000001E-3</v>
      </c>
      <c r="W41">
        <v>5.0000000000000001E-3</v>
      </c>
      <c r="X41">
        <v>5.0000000000000001E-3</v>
      </c>
      <c r="Y41">
        <v>5.0000000000000001E-3</v>
      </c>
      <c r="Z41">
        <v>5.0000000000000001E-3</v>
      </c>
      <c r="AA41">
        <v>5.0000000000000001E-3</v>
      </c>
    </row>
    <row r="42" spans="1:27" x14ac:dyDescent="0.25">
      <c r="A42" t="s">
        <v>114</v>
      </c>
      <c r="B42" t="s">
        <v>115</v>
      </c>
      <c r="C42">
        <v>0.01</v>
      </c>
      <c r="D42">
        <v>0.01</v>
      </c>
      <c r="E42">
        <v>0.01</v>
      </c>
      <c r="F42">
        <v>0.01</v>
      </c>
      <c r="G42">
        <v>0.01</v>
      </c>
      <c r="H42">
        <v>0.01</v>
      </c>
      <c r="I42">
        <v>0.01</v>
      </c>
      <c r="J42">
        <v>0.01</v>
      </c>
      <c r="K42">
        <v>0.01</v>
      </c>
      <c r="L42">
        <v>0.01</v>
      </c>
      <c r="M42">
        <v>0.01</v>
      </c>
      <c r="N42">
        <v>0.01</v>
      </c>
      <c r="O42">
        <v>0.01</v>
      </c>
      <c r="P42">
        <v>0.01</v>
      </c>
      <c r="Q42">
        <v>0.01</v>
      </c>
      <c r="R42">
        <v>0.01</v>
      </c>
      <c r="S42">
        <v>0.01</v>
      </c>
      <c r="T42">
        <v>0.01</v>
      </c>
      <c r="U42">
        <v>0.01</v>
      </c>
      <c r="V42">
        <v>0.01</v>
      </c>
      <c r="W42">
        <v>0.01</v>
      </c>
      <c r="X42">
        <v>0.01</v>
      </c>
      <c r="Y42">
        <v>0.01</v>
      </c>
      <c r="Z42">
        <v>0.01</v>
      </c>
      <c r="AA42">
        <v>0.01</v>
      </c>
    </row>
    <row r="43" spans="1:27" x14ac:dyDescent="0.25">
      <c r="A43" t="s">
        <v>116</v>
      </c>
      <c r="B43" t="s">
        <v>117</v>
      </c>
      <c r="C43">
        <v>35</v>
      </c>
      <c r="D43">
        <v>30</v>
      </c>
      <c r="E43">
        <v>37</v>
      </c>
      <c r="F43">
        <v>31</v>
      </c>
      <c r="G43">
        <v>30</v>
      </c>
      <c r="H43">
        <v>62</v>
      </c>
      <c r="I43">
        <v>76</v>
      </c>
      <c r="J43">
        <v>43.5</v>
      </c>
      <c r="K43">
        <v>32</v>
      </c>
      <c r="L43">
        <v>30.5</v>
      </c>
      <c r="M43">
        <v>36</v>
      </c>
      <c r="N43">
        <v>40</v>
      </c>
      <c r="O43">
        <v>27</v>
      </c>
      <c r="P43">
        <v>61.5</v>
      </c>
      <c r="Q43">
        <v>33</v>
      </c>
      <c r="R43">
        <v>28.5</v>
      </c>
      <c r="S43">
        <v>44.5</v>
      </c>
      <c r="T43">
        <v>25.5</v>
      </c>
      <c r="U43">
        <v>37.5</v>
      </c>
      <c r="V43">
        <v>42.5</v>
      </c>
      <c r="W43">
        <v>37.5</v>
      </c>
      <c r="X43">
        <v>92.5</v>
      </c>
      <c r="Y43">
        <v>49.5</v>
      </c>
      <c r="Z43">
        <v>34</v>
      </c>
      <c r="AA43">
        <v>31</v>
      </c>
    </row>
    <row r="44" spans="1:27" s="2" customFormat="1" ht="30" x14ac:dyDescent="0.25">
      <c r="A44" s="3" t="s">
        <v>118</v>
      </c>
      <c r="B44" s="2" t="s">
        <v>119</v>
      </c>
      <c r="C44" s="2">
        <v>11</v>
      </c>
      <c r="D44" s="2">
        <v>11</v>
      </c>
      <c r="E44" s="2">
        <v>11</v>
      </c>
      <c r="F44" s="2">
        <v>11</v>
      </c>
      <c r="G44" s="2">
        <v>11</v>
      </c>
      <c r="H44" s="2">
        <v>11</v>
      </c>
      <c r="I44" s="2">
        <v>11</v>
      </c>
      <c r="J44" s="2">
        <v>15.5</v>
      </c>
      <c r="K44" s="2">
        <v>11</v>
      </c>
      <c r="L44" s="2">
        <v>11</v>
      </c>
      <c r="M44" s="2">
        <v>14.5</v>
      </c>
      <c r="N44" s="2">
        <v>38.5</v>
      </c>
      <c r="O44" s="2">
        <v>64</v>
      </c>
      <c r="P44" s="2">
        <v>28.5</v>
      </c>
      <c r="Q44" s="2">
        <v>11</v>
      </c>
      <c r="R44" s="2">
        <v>11</v>
      </c>
      <c r="S44" s="2">
        <v>11</v>
      </c>
      <c r="T44" s="2">
        <v>11</v>
      </c>
      <c r="U44" s="2">
        <v>11</v>
      </c>
      <c r="V44" s="2">
        <v>14</v>
      </c>
      <c r="W44" s="2">
        <v>12</v>
      </c>
      <c r="X44" s="2">
        <v>14</v>
      </c>
      <c r="Y44" s="2">
        <v>15</v>
      </c>
      <c r="Z44" s="2">
        <v>37</v>
      </c>
      <c r="AA44" s="2">
        <v>18.5</v>
      </c>
    </row>
    <row r="45" spans="1:27" x14ac:dyDescent="0.25">
      <c r="A45" t="s">
        <v>120</v>
      </c>
      <c r="B45" t="s">
        <v>121</v>
      </c>
      <c r="C45">
        <v>0.3</v>
      </c>
      <c r="E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  <c r="X45">
        <v>0.3</v>
      </c>
      <c r="Y45">
        <v>0.3</v>
      </c>
      <c r="Z45">
        <v>0.3</v>
      </c>
      <c r="AA45">
        <v>0.3</v>
      </c>
    </row>
    <row r="46" spans="1:27" x14ac:dyDescent="0.25">
      <c r="A46" t="s">
        <v>122</v>
      </c>
      <c r="B46" t="s">
        <v>123</v>
      </c>
      <c r="C46">
        <v>1.93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2.87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1.24</v>
      </c>
      <c r="X46">
        <v>1</v>
      </c>
      <c r="Y46">
        <v>1.67</v>
      </c>
      <c r="Z46">
        <v>1</v>
      </c>
      <c r="AA46">
        <v>1</v>
      </c>
    </row>
    <row r="47" spans="1:27" x14ac:dyDescent="0.25">
      <c r="A47" t="s">
        <v>124</v>
      </c>
      <c r="B47" t="s">
        <v>125</v>
      </c>
      <c r="C47">
        <v>2E-3</v>
      </c>
      <c r="D47">
        <v>2E-3</v>
      </c>
      <c r="E47">
        <v>2E-3</v>
      </c>
      <c r="F47">
        <v>2E-3</v>
      </c>
      <c r="G47">
        <v>2E-3</v>
      </c>
      <c r="H47">
        <v>2E-3</v>
      </c>
      <c r="I47">
        <v>2E-3</v>
      </c>
      <c r="J47">
        <v>2E-3</v>
      </c>
      <c r="K47">
        <v>2E-3</v>
      </c>
      <c r="L47">
        <v>2E-3</v>
      </c>
      <c r="M47">
        <v>2E-3</v>
      </c>
      <c r="N47">
        <v>2E-3</v>
      </c>
      <c r="O47">
        <v>2E-3</v>
      </c>
      <c r="P47">
        <v>2E-3</v>
      </c>
      <c r="Q47">
        <v>2E-3</v>
      </c>
      <c r="R47">
        <v>2E-3</v>
      </c>
      <c r="S47">
        <v>2E-3</v>
      </c>
      <c r="T47">
        <v>2E-3</v>
      </c>
      <c r="U47">
        <v>2E-3</v>
      </c>
      <c r="V47">
        <v>2E-3</v>
      </c>
      <c r="W47">
        <v>2E-3</v>
      </c>
      <c r="X47">
        <v>2E-3</v>
      </c>
      <c r="Y47">
        <v>2E-3</v>
      </c>
      <c r="Z47">
        <v>2E-3</v>
      </c>
      <c r="AA47">
        <v>2E-3</v>
      </c>
    </row>
    <row r="48" spans="1:27" x14ac:dyDescent="0.25">
      <c r="A48" t="s">
        <v>126</v>
      </c>
      <c r="B48" t="s">
        <v>127</v>
      </c>
      <c r="D48">
        <v>30.5</v>
      </c>
      <c r="E48">
        <v>30.1</v>
      </c>
      <c r="F48">
        <v>32.5</v>
      </c>
      <c r="G48">
        <v>24.8</v>
      </c>
      <c r="H48">
        <v>29.1</v>
      </c>
      <c r="I48">
        <v>27.3</v>
      </c>
      <c r="J48">
        <v>26.3</v>
      </c>
      <c r="K48">
        <v>26.5</v>
      </c>
      <c r="L48">
        <v>25.1</v>
      </c>
      <c r="M48">
        <v>32.5</v>
      </c>
      <c r="N48">
        <v>26.5</v>
      </c>
      <c r="O48">
        <v>31</v>
      </c>
      <c r="P48">
        <v>29</v>
      </c>
      <c r="Q48">
        <v>31.5</v>
      </c>
      <c r="R48">
        <v>29.8</v>
      </c>
      <c r="S48">
        <v>28</v>
      </c>
      <c r="T48">
        <v>27.2</v>
      </c>
      <c r="U48">
        <v>23.8</v>
      </c>
      <c r="V48">
        <v>30</v>
      </c>
      <c r="W48">
        <v>28.9</v>
      </c>
      <c r="X48">
        <v>26.9</v>
      </c>
      <c r="Y48">
        <v>29</v>
      </c>
      <c r="Z48">
        <v>26.9</v>
      </c>
      <c r="AA48">
        <v>27.8</v>
      </c>
    </row>
    <row r="49" spans="1:27" x14ac:dyDescent="0.25">
      <c r="A49" t="s">
        <v>128</v>
      </c>
      <c r="B49" t="s">
        <v>127</v>
      </c>
      <c r="C49">
        <v>26.1</v>
      </c>
      <c r="D49">
        <v>23.5</v>
      </c>
      <c r="E49">
        <v>25.5</v>
      </c>
      <c r="F49">
        <v>22.8</v>
      </c>
      <c r="G49">
        <v>24.8</v>
      </c>
      <c r="H49">
        <v>25.8</v>
      </c>
      <c r="I49">
        <v>25.7</v>
      </c>
      <c r="J49">
        <v>26.3</v>
      </c>
      <c r="K49">
        <v>25.5</v>
      </c>
      <c r="L49">
        <v>25.6</v>
      </c>
      <c r="M49">
        <v>25</v>
      </c>
      <c r="N49">
        <v>23.6</v>
      </c>
      <c r="O49">
        <v>25.7</v>
      </c>
      <c r="P49">
        <v>25.1</v>
      </c>
      <c r="Q49">
        <v>24.5</v>
      </c>
      <c r="R49">
        <v>23.6</v>
      </c>
      <c r="S49">
        <v>25.3</v>
      </c>
      <c r="T49">
        <v>25</v>
      </c>
      <c r="U49">
        <v>23.9</v>
      </c>
      <c r="V49">
        <v>25.2</v>
      </c>
      <c r="W49">
        <v>24.9</v>
      </c>
      <c r="X49">
        <v>24.9</v>
      </c>
      <c r="Y49">
        <v>25</v>
      </c>
      <c r="Z49">
        <v>24.3</v>
      </c>
      <c r="AA49">
        <v>25.9</v>
      </c>
    </row>
    <row r="50" spans="1:27" x14ac:dyDescent="0.25">
      <c r="A50" t="s">
        <v>129</v>
      </c>
      <c r="B50" t="s">
        <v>130</v>
      </c>
      <c r="C50">
        <v>16.600000000000001</v>
      </c>
      <c r="D50">
        <v>16.899999999999999</v>
      </c>
      <c r="E50">
        <v>12.9</v>
      </c>
      <c r="F50">
        <v>5.61</v>
      </c>
      <c r="G50">
        <v>11.3</v>
      </c>
      <c r="H50">
        <v>9.7799999999999994</v>
      </c>
      <c r="I50">
        <v>8.48</v>
      </c>
      <c r="J50">
        <v>14.7</v>
      </c>
      <c r="K50">
        <v>10.199999999999999</v>
      </c>
      <c r="L50">
        <v>12.1</v>
      </c>
      <c r="M50">
        <v>16.3</v>
      </c>
      <c r="N50">
        <v>25.2</v>
      </c>
      <c r="O50">
        <v>14.9</v>
      </c>
      <c r="P50">
        <v>17.899999999999999</v>
      </c>
      <c r="Q50">
        <v>8.25</v>
      </c>
      <c r="R50">
        <v>7.57</v>
      </c>
      <c r="S50">
        <v>7.15</v>
      </c>
      <c r="T50">
        <v>8.42</v>
      </c>
      <c r="U50">
        <v>10.6</v>
      </c>
      <c r="V50">
        <v>11.2</v>
      </c>
      <c r="W50">
        <v>23.9</v>
      </c>
      <c r="X50">
        <v>15.5</v>
      </c>
      <c r="Y50">
        <v>29.5</v>
      </c>
      <c r="Z50">
        <v>49.9</v>
      </c>
      <c r="AA50">
        <v>16.2</v>
      </c>
    </row>
    <row r="51" spans="1:27" x14ac:dyDescent="0.25">
      <c r="A51" t="s">
        <v>131</v>
      </c>
      <c r="B51" t="s">
        <v>132</v>
      </c>
      <c r="C51">
        <v>0.02</v>
      </c>
      <c r="D51">
        <v>0.02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v>0.02</v>
      </c>
      <c r="K51">
        <v>0.02</v>
      </c>
      <c r="L51">
        <v>0.02</v>
      </c>
      <c r="M51">
        <v>0.02</v>
      </c>
      <c r="N51">
        <v>0.02</v>
      </c>
      <c r="O51">
        <v>0.02</v>
      </c>
      <c r="P51">
        <v>0.02</v>
      </c>
      <c r="Q51">
        <v>0.02</v>
      </c>
      <c r="R51">
        <v>0.02</v>
      </c>
      <c r="S51">
        <v>0.02</v>
      </c>
      <c r="T51">
        <v>0.02</v>
      </c>
      <c r="U51">
        <v>0.02</v>
      </c>
      <c r="V51">
        <v>0.02</v>
      </c>
      <c r="W51">
        <v>0.02</v>
      </c>
      <c r="X51">
        <v>0.02</v>
      </c>
      <c r="Y51">
        <v>0.02</v>
      </c>
      <c r="Z51">
        <v>0.02</v>
      </c>
      <c r="AA51">
        <v>0.02</v>
      </c>
    </row>
    <row r="52" spans="1:27" x14ac:dyDescent="0.25">
      <c r="A52" t="s">
        <v>133</v>
      </c>
      <c r="B52" t="s">
        <v>134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</v>
      </c>
      <c r="K52">
        <v>0.1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v>0.1</v>
      </c>
      <c r="T52">
        <v>0.1</v>
      </c>
      <c r="U52">
        <v>0.1</v>
      </c>
      <c r="V52">
        <v>0.1</v>
      </c>
      <c r="W52">
        <v>0.1</v>
      </c>
      <c r="X52">
        <v>0.1</v>
      </c>
      <c r="Y52">
        <v>0.1</v>
      </c>
      <c r="Z52">
        <v>0.1</v>
      </c>
      <c r="AA52">
        <v>0.1</v>
      </c>
    </row>
    <row r="55" spans="1:27" x14ac:dyDescent="0.25">
      <c r="A55" s="14" t="s">
        <v>156</v>
      </c>
      <c r="C55">
        <f>IF(C4="","",MONTH(C4))</f>
        <v>4</v>
      </c>
      <c r="D55">
        <f t="shared" ref="D55:AA55" si="0">IF(D4="","",MONTH(D4))</f>
        <v>5</v>
      </c>
      <c r="E55">
        <f t="shared" si="0"/>
        <v>6</v>
      </c>
      <c r="F55">
        <f t="shared" si="0"/>
        <v>7</v>
      </c>
      <c r="G55">
        <f t="shared" si="0"/>
        <v>8</v>
      </c>
      <c r="H55">
        <f t="shared" si="0"/>
        <v>9</v>
      </c>
      <c r="I55">
        <f t="shared" si="0"/>
        <v>10</v>
      </c>
      <c r="J55">
        <f t="shared" si="0"/>
        <v>11</v>
      </c>
      <c r="K55">
        <f t="shared" si="0"/>
        <v>12</v>
      </c>
      <c r="L55">
        <f t="shared" si="0"/>
        <v>1</v>
      </c>
      <c r="M55">
        <f t="shared" si="0"/>
        <v>2</v>
      </c>
      <c r="N55">
        <f t="shared" si="0"/>
        <v>3</v>
      </c>
      <c r="O55">
        <f t="shared" si="0"/>
        <v>4</v>
      </c>
      <c r="P55">
        <f t="shared" si="0"/>
        <v>5</v>
      </c>
      <c r="Q55">
        <f t="shared" si="0"/>
        <v>6</v>
      </c>
      <c r="R55">
        <f t="shared" si="0"/>
        <v>7</v>
      </c>
      <c r="S55">
        <f t="shared" si="0"/>
        <v>8</v>
      </c>
      <c r="T55">
        <f t="shared" si="0"/>
        <v>9</v>
      </c>
      <c r="U55">
        <f t="shared" si="0"/>
        <v>10</v>
      </c>
      <c r="V55">
        <f t="shared" si="0"/>
        <v>11</v>
      </c>
      <c r="W55">
        <f t="shared" si="0"/>
        <v>12</v>
      </c>
      <c r="X55">
        <f t="shared" si="0"/>
        <v>1</v>
      </c>
      <c r="Y55">
        <f t="shared" si="0"/>
        <v>2</v>
      </c>
      <c r="Z55">
        <f t="shared" si="0"/>
        <v>3</v>
      </c>
      <c r="AA55">
        <f t="shared" si="0"/>
        <v>4</v>
      </c>
    </row>
    <row r="56" spans="1:27" s="6" customFormat="1" x14ac:dyDescent="0.25">
      <c r="A56" s="14" t="s">
        <v>265</v>
      </c>
      <c r="C56" s="6" t="str">
        <f>IF(C55="","",IF(AND(C55&gt;=6,C55&lt;=10),"dry","wet"))</f>
        <v>wet</v>
      </c>
      <c r="D56" s="6" t="str">
        <f t="shared" ref="D56:AA56" si="1">IF(D55="","",IF(AND(D55&gt;=6,D55&lt;=10),"dry","wet"))</f>
        <v>wet</v>
      </c>
      <c r="E56" s="6" t="str">
        <f t="shared" si="1"/>
        <v>dry</v>
      </c>
      <c r="F56" s="6" t="str">
        <f t="shared" si="1"/>
        <v>dry</v>
      </c>
      <c r="G56" s="6" t="str">
        <f t="shared" si="1"/>
        <v>dry</v>
      </c>
      <c r="H56" s="6" t="str">
        <f t="shared" si="1"/>
        <v>dry</v>
      </c>
      <c r="I56" s="6" t="str">
        <f t="shared" si="1"/>
        <v>dry</v>
      </c>
      <c r="J56" s="6" t="str">
        <f t="shared" si="1"/>
        <v>wet</v>
      </c>
      <c r="K56" s="6" t="str">
        <f t="shared" si="1"/>
        <v>wet</v>
      </c>
      <c r="L56" s="6" t="str">
        <f t="shared" si="1"/>
        <v>wet</v>
      </c>
      <c r="M56" s="6" t="str">
        <f t="shared" si="1"/>
        <v>wet</v>
      </c>
      <c r="N56" s="6" t="str">
        <f t="shared" si="1"/>
        <v>wet</v>
      </c>
      <c r="O56" s="6" t="str">
        <f t="shared" si="1"/>
        <v>wet</v>
      </c>
      <c r="P56" s="6" t="str">
        <f t="shared" si="1"/>
        <v>wet</v>
      </c>
      <c r="Q56" s="6" t="str">
        <f t="shared" si="1"/>
        <v>dry</v>
      </c>
      <c r="R56" s="6" t="str">
        <f t="shared" si="1"/>
        <v>dry</v>
      </c>
      <c r="S56" s="6" t="str">
        <f t="shared" si="1"/>
        <v>dry</v>
      </c>
      <c r="T56" s="6" t="str">
        <f t="shared" si="1"/>
        <v>dry</v>
      </c>
      <c r="U56" s="6" t="str">
        <f t="shared" si="1"/>
        <v>dry</v>
      </c>
      <c r="V56" s="6" t="str">
        <f t="shared" si="1"/>
        <v>wet</v>
      </c>
      <c r="W56" s="6" t="str">
        <f t="shared" si="1"/>
        <v>wet</v>
      </c>
      <c r="X56" s="6" t="str">
        <f t="shared" si="1"/>
        <v>wet</v>
      </c>
      <c r="Y56" s="6" t="str">
        <f t="shared" si="1"/>
        <v>wet</v>
      </c>
      <c r="Z56" s="6" t="str">
        <f t="shared" si="1"/>
        <v>wet</v>
      </c>
      <c r="AA56" s="6" t="str">
        <f t="shared" si="1"/>
        <v>wet</v>
      </c>
    </row>
    <row r="57" spans="1:27" x14ac:dyDescent="0.25">
      <c r="A57" s="10" t="s">
        <v>157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12" t="s">
        <v>275</v>
      </c>
      <c r="C58" s="4">
        <f>IF(C44&gt; 0,(C18-C17)/(C17*C44), " ")</f>
        <v>0</v>
      </c>
      <c r="D58" s="4">
        <f t="shared" ref="D58:AA58" si="2">IF(D44&gt; 0,(D18-D17)/(D17*D44), " ")</f>
        <v>0</v>
      </c>
      <c r="E58" s="4">
        <f t="shared" si="2"/>
        <v>0</v>
      </c>
      <c r="F58" s="4">
        <f t="shared" si="2"/>
        <v>0</v>
      </c>
      <c r="G58" s="4">
        <f t="shared" si="2"/>
        <v>0</v>
      </c>
      <c r="H58" s="4">
        <f t="shared" si="2"/>
        <v>0</v>
      </c>
      <c r="I58" s="4">
        <f t="shared" si="2"/>
        <v>0</v>
      </c>
      <c r="J58" s="4">
        <f t="shared" si="2"/>
        <v>0</v>
      </c>
      <c r="K58" s="4">
        <f t="shared" si="2"/>
        <v>0</v>
      </c>
      <c r="L58" s="4">
        <f t="shared" si="2"/>
        <v>1.0101010101010111E-2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0</v>
      </c>
      <c r="Q58" s="4">
        <f t="shared" si="2"/>
        <v>0</v>
      </c>
      <c r="R58" s="4">
        <f t="shared" si="2"/>
        <v>0</v>
      </c>
      <c r="S58" s="4">
        <f t="shared" si="2"/>
        <v>0</v>
      </c>
      <c r="T58" s="4">
        <f t="shared" si="2"/>
        <v>0</v>
      </c>
      <c r="U58" s="4">
        <f t="shared" si="2"/>
        <v>0</v>
      </c>
      <c r="V58" s="4">
        <f t="shared" si="2"/>
        <v>0</v>
      </c>
      <c r="W58" s="4">
        <f t="shared" si="2"/>
        <v>0</v>
      </c>
      <c r="X58" s="4">
        <f t="shared" si="2"/>
        <v>3.9682539682539687E-2</v>
      </c>
      <c r="Y58" s="4">
        <f t="shared" si="2"/>
        <v>0</v>
      </c>
      <c r="Z58" s="4">
        <f t="shared" si="2"/>
        <v>0</v>
      </c>
      <c r="AA58" s="4">
        <f t="shared" si="2"/>
        <v>0</v>
      </c>
    </row>
    <row r="59" spans="1:27" s="4" customFormat="1" x14ac:dyDescent="0.25">
      <c r="A59" s="12" t="s">
        <v>276</v>
      </c>
      <c r="C59" s="4">
        <f>IF(C44&gt; 0,(C27-C26)/(C26*C44)," ")</f>
        <v>0.62909090909090903</v>
      </c>
      <c r="D59" s="4">
        <f t="shared" ref="D59:AA59" si="3">IF(D44&gt; 0,(D27-D26)/(D26*D44)," ")</f>
        <v>0.18475073313782989</v>
      </c>
      <c r="E59" s="4">
        <f t="shared" si="3"/>
        <v>0.19122257053291539</v>
      </c>
      <c r="F59" s="4">
        <f t="shared" si="3"/>
        <v>8.2251082251082255E-2</v>
      </c>
      <c r="G59" s="4">
        <f t="shared" si="3"/>
        <v>6.4935064935064943E-2</v>
      </c>
      <c r="H59" s="4">
        <f t="shared" si="3"/>
        <v>0.2225705329153605</v>
      </c>
      <c r="I59" s="4">
        <f t="shared" si="3"/>
        <v>6.1583577712609971E-2</v>
      </c>
      <c r="J59" s="4">
        <f t="shared" si="3"/>
        <v>0.12342215988779806</v>
      </c>
      <c r="K59" s="4">
        <f t="shared" si="3"/>
        <v>8.2644628099173542E-2</v>
      </c>
      <c r="L59" s="4">
        <f t="shared" si="3"/>
        <v>0.30991735537190085</v>
      </c>
      <c r="M59" s="4">
        <f t="shared" si="3"/>
        <v>1.7103448275862068</v>
      </c>
      <c r="N59" s="4">
        <f t="shared" si="3"/>
        <v>8.9244089244089234E-2</v>
      </c>
      <c r="O59" s="4">
        <f t="shared" si="3"/>
        <v>2.2355769230769231E-2</v>
      </c>
      <c r="P59" s="4">
        <f t="shared" si="3"/>
        <v>0.1440443213296399</v>
      </c>
      <c r="Q59" s="4">
        <f t="shared" si="3"/>
        <v>0.27272727272727276</v>
      </c>
      <c r="R59" s="4">
        <f t="shared" si="3"/>
        <v>0.15</v>
      </c>
      <c r="S59" s="4">
        <f t="shared" si="3"/>
        <v>0.20346320346320348</v>
      </c>
      <c r="T59" s="4">
        <f t="shared" si="3"/>
        <v>0.16017316017316016</v>
      </c>
      <c r="U59" s="4">
        <f t="shared" si="3"/>
        <v>6.5340909090909102E-2</v>
      </c>
      <c r="V59" s="4">
        <f t="shared" si="3"/>
        <v>0.16904761904761903</v>
      </c>
      <c r="W59" s="4">
        <f t="shared" si="3"/>
        <v>0.20238095238095241</v>
      </c>
      <c r="X59" s="4">
        <f t="shared" si="3"/>
        <v>0.2207792207792208</v>
      </c>
      <c r="Y59" s="4">
        <f t="shared" si="3"/>
        <v>0.32777777777777778</v>
      </c>
      <c r="Z59" s="4">
        <f t="shared" si="3"/>
        <v>0.14504504504504503</v>
      </c>
      <c r="AA59" s="4">
        <f t="shared" si="3"/>
        <v>0.23492723492723488</v>
      </c>
    </row>
    <row r="60" spans="1:27" x14ac:dyDescent="0.25">
      <c r="A60" s="12" t="s">
        <v>277</v>
      </c>
      <c r="C60">
        <f>IF(C44&gt; 0,(C32-C31)/(C31*C44), " ")</f>
        <v>5.1948051948051938E-2</v>
      </c>
      <c r="D60">
        <f t="shared" ref="D60:AA60" si="4">IF(D44&gt; 0,(D32-D31)/(D31*D44), " ")</f>
        <v>4.5454545454545449E-2</v>
      </c>
      <c r="E60">
        <f t="shared" si="4"/>
        <v>6.0606060606060629E-2</v>
      </c>
      <c r="F60">
        <f t="shared" si="4"/>
        <v>0</v>
      </c>
      <c r="G60">
        <f t="shared" si="4"/>
        <v>6.0606060606060629E-2</v>
      </c>
      <c r="H60">
        <f t="shared" si="4"/>
        <v>0</v>
      </c>
      <c r="I60">
        <f t="shared" si="4"/>
        <v>-1.5151515151515145E-2</v>
      </c>
      <c r="J60">
        <f t="shared" si="4"/>
        <v>-3.7634408602150539E-2</v>
      </c>
      <c r="K60">
        <f t="shared" si="4"/>
        <v>0</v>
      </c>
      <c r="L60">
        <f t="shared" si="4"/>
        <v>3.0303030303030314E-2</v>
      </c>
      <c r="M60">
        <f t="shared" si="4"/>
        <v>5.1724137931034496E-2</v>
      </c>
      <c r="N60">
        <f t="shared" si="4"/>
        <v>1.5584415584415583E-2</v>
      </c>
      <c r="O60">
        <f t="shared" si="4"/>
        <v>1.2019230769230779E-3</v>
      </c>
      <c r="P60">
        <f t="shared" si="4"/>
        <v>9.5693779904306251E-3</v>
      </c>
      <c r="Q60">
        <f t="shared" si="4"/>
        <v>6.0606060606060629E-2</v>
      </c>
      <c r="R60">
        <f t="shared" si="4"/>
        <v>1.8181818181818171E-2</v>
      </c>
      <c r="S60">
        <f t="shared" si="4"/>
        <v>0</v>
      </c>
      <c r="T60">
        <f t="shared" si="4"/>
        <v>6.0606060606060629E-2</v>
      </c>
      <c r="U60">
        <f t="shared" si="4"/>
        <v>0</v>
      </c>
      <c r="V60">
        <f t="shared" si="4"/>
        <v>2.3809523809523815E-2</v>
      </c>
      <c r="W60">
        <f t="shared" si="4"/>
        <v>6.9444444444444448E-2</v>
      </c>
      <c r="X60">
        <f t="shared" si="4"/>
        <v>0</v>
      </c>
      <c r="Y60">
        <f t="shared" si="4"/>
        <v>1.5873015873015865E-2</v>
      </c>
      <c r="Z60">
        <f t="shared" si="4"/>
        <v>1.194217473287241E-2</v>
      </c>
      <c r="AA60">
        <f t="shared" si="4"/>
        <v>2.2804054054054054E-2</v>
      </c>
    </row>
    <row r="61" spans="1:27" x14ac:dyDescent="0.25">
      <c r="A61" s="10" t="s">
        <v>278</v>
      </c>
      <c r="C61">
        <f>IF(C58=" ","  ",AVERAGEIF(C58:C60,"&lt;&gt;0",C58:C60))</f>
        <v>0.3405194805194805</v>
      </c>
      <c r="D61">
        <f t="shared" ref="D61:AA61" si="5">IF(D58=" ","  ",AVERAGEIF(D58:D60,"&lt;&gt;0",D58:D60))</f>
        <v>0.11510263929618766</v>
      </c>
      <c r="E61">
        <f t="shared" si="5"/>
        <v>0.12591431556948801</v>
      </c>
      <c r="F61">
        <f t="shared" si="5"/>
        <v>8.2251082251082255E-2</v>
      </c>
      <c r="G61">
        <f t="shared" si="5"/>
        <v>6.2770562770562782E-2</v>
      </c>
      <c r="H61">
        <f t="shared" si="5"/>
        <v>0.2225705329153605</v>
      </c>
      <c r="I61">
        <f t="shared" si="5"/>
        <v>2.3216031280547413E-2</v>
      </c>
      <c r="J61">
        <f t="shared" si="5"/>
        <v>4.2893875642823764E-2</v>
      </c>
      <c r="K61">
        <f t="shared" si="5"/>
        <v>8.2644628099173542E-2</v>
      </c>
      <c r="L61">
        <f t="shared" si="5"/>
        <v>0.11677379859198043</v>
      </c>
      <c r="M61">
        <f t="shared" si="5"/>
        <v>0.88103448275862062</v>
      </c>
      <c r="N61">
        <f t="shared" si="5"/>
        <v>5.2414252414252405E-2</v>
      </c>
      <c r="O61">
        <f t="shared" si="5"/>
        <v>1.1778846153846154E-2</v>
      </c>
      <c r="P61">
        <f t="shared" si="5"/>
        <v>7.6806849660035259E-2</v>
      </c>
      <c r="Q61">
        <f t="shared" si="5"/>
        <v>0.16666666666666669</v>
      </c>
      <c r="R61">
        <f t="shared" si="5"/>
        <v>8.4090909090909077E-2</v>
      </c>
      <c r="S61">
        <f t="shared" si="5"/>
        <v>0.20346320346320348</v>
      </c>
      <c r="T61">
        <f t="shared" si="5"/>
        <v>0.1103896103896104</v>
      </c>
      <c r="U61">
        <f t="shared" si="5"/>
        <v>6.5340909090909102E-2</v>
      </c>
      <c r="V61">
        <f t="shared" si="5"/>
        <v>9.6428571428571419E-2</v>
      </c>
      <c r="W61">
        <f t="shared" si="5"/>
        <v>0.13591269841269843</v>
      </c>
      <c r="X61">
        <f t="shared" si="5"/>
        <v>0.13023088023088025</v>
      </c>
      <c r="Y61">
        <f t="shared" si="5"/>
        <v>0.17182539682539683</v>
      </c>
      <c r="Z61">
        <f t="shared" si="5"/>
        <v>7.8493609888958718E-2</v>
      </c>
      <c r="AA61">
        <f t="shared" si="5"/>
        <v>0.12886564449064447</v>
      </c>
    </row>
    <row r="62" spans="1:27" x14ac:dyDescent="0.25">
      <c r="A62" s="9" t="s">
        <v>111</v>
      </c>
      <c r="C62">
        <f>IF(C61=" "," ",IF(C40&gt;0,C40," "))</f>
        <v>6.29</v>
      </c>
      <c r="D62">
        <f t="shared" ref="D62:AA62" si="6">IF(D61=" "," ",IF(D40&gt;0,D40," "))</f>
        <v>7.63</v>
      </c>
      <c r="E62">
        <f t="shared" si="6"/>
        <v>6.67</v>
      </c>
      <c r="F62">
        <f t="shared" si="6"/>
        <v>8.19</v>
      </c>
      <c r="G62">
        <f t="shared" si="6"/>
        <v>8.3000000000000007</v>
      </c>
      <c r="H62">
        <f t="shared" si="6"/>
        <v>7.3</v>
      </c>
      <c r="I62">
        <f t="shared" si="6"/>
        <v>7.03</v>
      </c>
      <c r="J62">
        <f t="shared" si="6"/>
        <v>7.56</v>
      </c>
      <c r="K62">
        <f t="shared" si="6"/>
        <v>7.31</v>
      </c>
      <c r="L62">
        <f t="shared" si="6"/>
        <v>7.35</v>
      </c>
      <c r="M62">
        <f t="shared" si="6"/>
        <v>6.64</v>
      </c>
      <c r="N62">
        <f t="shared" si="6"/>
        <v>6.84</v>
      </c>
      <c r="O62">
        <f t="shared" si="6"/>
        <v>7.11</v>
      </c>
      <c r="P62">
        <f t="shared" si="6"/>
        <v>6.21</v>
      </c>
      <c r="Q62">
        <f t="shared" si="6"/>
        <v>7.44</v>
      </c>
      <c r="R62">
        <f t="shared" si="6"/>
        <v>7.47</v>
      </c>
      <c r="S62">
        <f t="shared" si="6"/>
        <v>6.37</v>
      </c>
      <c r="T62">
        <f t="shared" si="6"/>
        <v>8.24</v>
      </c>
      <c r="U62">
        <f t="shared" si="6"/>
        <v>6.39</v>
      </c>
      <c r="V62">
        <f t="shared" si="6"/>
        <v>6.14</v>
      </c>
      <c r="W62">
        <f t="shared" si="6"/>
        <v>7.12</v>
      </c>
      <c r="X62">
        <f t="shared" si="6"/>
        <v>7.12</v>
      </c>
      <c r="Y62">
        <f t="shared" si="6"/>
        <v>7.07</v>
      </c>
      <c r="Z62">
        <f t="shared" si="6"/>
        <v>6.12</v>
      </c>
      <c r="AA62">
        <f t="shared" si="6"/>
        <v>6.78</v>
      </c>
    </row>
    <row r="63" spans="1:27" x14ac:dyDescent="0.25">
      <c r="A63" s="21" t="s">
        <v>266</v>
      </c>
      <c r="C63">
        <f>IF(C61=" "," ",IF(C49&gt;0,C49," "))</f>
        <v>26.1</v>
      </c>
      <c r="D63">
        <f t="shared" ref="D63:AA63" si="7">IF(D61=" "," ",IF(D49&gt;0,D49," "))</f>
        <v>23.5</v>
      </c>
      <c r="E63">
        <f t="shared" si="7"/>
        <v>25.5</v>
      </c>
      <c r="F63">
        <f t="shared" si="7"/>
        <v>22.8</v>
      </c>
      <c r="G63">
        <f t="shared" si="7"/>
        <v>24.8</v>
      </c>
      <c r="H63">
        <f t="shared" si="7"/>
        <v>25.8</v>
      </c>
      <c r="I63">
        <f t="shared" si="7"/>
        <v>25.7</v>
      </c>
      <c r="J63">
        <f t="shared" si="7"/>
        <v>26.3</v>
      </c>
      <c r="K63">
        <f t="shared" si="7"/>
        <v>25.5</v>
      </c>
      <c r="L63">
        <f t="shared" si="7"/>
        <v>25.6</v>
      </c>
      <c r="M63">
        <f t="shared" si="7"/>
        <v>25</v>
      </c>
      <c r="N63">
        <f t="shared" si="7"/>
        <v>23.6</v>
      </c>
      <c r="O63">
        <f t="shared" si="7"/>
        <v>25.7</v>
      </c>
      <c r="P63">
        <f t="shared" si="7"/>
        <v>25.1</v>
      </c>
      <c r="Q63">
        <f t="shared" si="7"/>
        <v>24.5</v>
      </c>
      <c r="R63">
        <f t="shared" si="7"/>
        <v>23.6</v>
      </c>
      <c r="S63">
        <f t="shared" si="7"/>
        <v>25.3</v>
      </c>
      <c r="T63">
        <f t="shared" si="7"/>
        <v>25</v>
      </c>
      <c r="U63">
        <f t="shared" si="7"/>
        <v>23.9</v>
      </c>
      <c r="V63">
        <f t="shared" si="7"/>
        <v>25.2</v>
      </c>
      <c r="W63">
        <f t="shared" si="7"/>
        <v>24.9</v>
      </c>
      <c r="X63">
        <f t="shared" si="7"/>
        <v>24.9</v>
      </c>
      <c r="Y63">
        <f t="shared" si="7"/>
        <v>25</v>
      </c>
      <c r="Z63">
        <f t="shared" si="7"/>
        <v>24.3</v>
      </c>
      <c r="AA63">
        <f t="shared" si="7"/>
        <v>25.9</v>
      </c>
    </row>
    <row r="64" spans="1:27" x14ac:dyDescent="0.25">
      <c r="A64" s="21" t="s">
        <v>267</v>
      </c>
      <c r="C64">
        <f>IF(C61=" "," ",IF(C39&gt;0,C39," "))</f>
        <v>7.15</v>
      </c>
      <c r="D64">
        <f t="shared" ref="D64:AA64" si="8">IF(D61=" "," ",IF(D39&gt;0,D39," "))</f>
        <v>8.7899999999999991</v>
      </c>
      <c r="E64">
        <f t="shared" si="8"/>
        <v>9.07</v>
      </c>
      <c r="F64">
        <f t="shared" si="8"/>
        <v>6.12</v>
      </c>
      <c r="G64">
        <f t="shared" si="8"/>
        <v>8.51</v>
      </c>
      <c r="H64">
        <f t="shared" si="8"/>
        <v>5.88</v>
      </c>
      <c r="I64">
        <f t="shared" si="8"/>
        <v>3.97</v>
      </c>
      <c r="J64">
        <f t="shared" si="8"/>
        <v>4.76</v>
      </c>
      <c r="K64">
        <f t="shared" si="8"/>
        <v>8.9</v>
      </c>
      <c r="L64">
        <f t="shared" si="8"/>
        <v>6.44</v>
      </c>
      <c r="M64">
        <f t="shared" si="8"/>
        <v>6.71</v>
      </c>
      <c r="N64">
        <f t="shared" si="8"/>
        <v>6.26</v>
      </c>
      <c r="O64">
        <f t="shared" si="8"/>
        <v>6.83</v>
      </c>
      <c r="P64">
        <f t="shared" si="8"/>
        <v>6.38</v>
      </c>
      <c r="Q64">
        <f t="shared" si="8"/>
        <v>5.93</v>
      </c>
      <c r="R64">
        <f t="shared" si="8"/>
        <v>5.76</v>
      </c>
      <c r="S64">
        <f t="shared" si="8"/>
        <v>5.46</v>
      </c>
      <c r="T64">
        <f t="shared" si="8"/>
        <v>6.94</v>
      </c>
      <c r="U64">
        <f t="shared" si="8"/>
        <v>7.13</v>
      </c>
      <c r="V64">
        <f t="shared" si="8"/>
        <v>7.11</v>
      </c>
      <c r="W64">
        <f t="shared" si="8"/>
        <v>7.38</v>
      </c>
      <c r="X64">
        <f t="shared" si="8"/>
        <v>5.37</v>
      </c>
      <c r="Y64">
        <f t="shared" si="8"/>
        <v>5.8</v>
      </c>
      <c r="Z64">
        <f t="shared" si="8"/>
        <v>6.36</v>
      </c>
      <c r="AA64">
        <f t="shared" si="8"/>
        <v>6.62</v>
      </c>
    </row>
    <row r="65" spans="1:27" x14ac:dyDescent="0.25">
      <c r="A65" s="21" t="s">
        <v>268</v>
      </c>
      <c r="C65">
        <f>IF(C61=" "," ",IF(C50&gt;0,C50," "))</f>
        <v>16.600000000000001</v>
      </c>
      <c r="D65">
        <f t="shared" ref="D65:AA65" si="9">IF(D61=" "," ",IF(D50&gt;0,D50," "))</f>
        <v>16.899999999999999</v>
      </c>
      <c r="E65">
        <f t="shared" si="9"/>
        <v>12.9</v>
      </c>
      <c r="F65">
        <f t="shared" si="9"/>
        <v>5.61</v>
      </c>
      <c r="G65">
        <f t="shared" si="9"/>
        <v>11.3</v>
      </c>
      <c r="H65">
        <f t="shared" si="9"/>
        <v>9.7799999999999994</v>
      </c>
      <c r="I65">
        <f t="shared" si="9"/>
        <v>8.48</v>
      </c>
      <c r="J65">
        <f t="shared" si="9"/>
        <v>14.7</v>
      </c>
      <c r="K65">
        <f t="shared" si="9"/>
        <v>10.199999999999999</v>
      </c>
      <c r="L65">
        <f t="shared" si="9"/>
        <v>12.1</v>
      </c>
      <c r="M65">
        <f t="shared" si="9"/>
        <v>16.3</v>
      </c>
      <c r="N65">
        <f t="shared" si="9"/>
        <v>25.2</v>
      </c>
      <c r="O65">
        <f t="shared" si="9"/>
        <v>14.9</v>
      </c>
      <c r="P65">
        <f t="shared" si="9"/>
        <v>17.899999999999999</v>
      </c>
      <c r="Q65">
        <f t="shared" si="9"/>
        <v>8.25</v>
      </c>
      <c r="R65">
        <f t="shared" si="9"/>
        <v>7.57</v>
      </c>
      <c r="S65">
        <f t="shared" si="9"/>
        <v>7.15</v>
      </c>
      <c r="T65">
        <f t="shared" si="9"/>
        <v>8.42</v>
      </c>
      <c r="U65">
        <f t="shared" si="9"/>
        <v>10.6</v>
      </c>
      <c r="V65">
        <f t="shared" si="9"/>
        <v>11.2</v>
      </c>
      <c r="W65">
        <f t="shared" si="9"/>
        <v>23.9</v>
      </c>
      <c r="X65">
        <f t="shared" si="9"/>
        <v>15.5</v>
      </c>
      <c r="Y65">
        <f t="shared" si="9"/>
        <v>29.5</v>
      </c>
      <c r="Z65">
        <f t="shared" si="9"/>
        <v>49.9</v>
      </c>
      <c r="AA65">
        <f t="shared" si="9"/>
        <v>16.2</v>
      </c>
    </row>
    <row r="66" spans="1:27" x14ac:dyDescent="0.25">
      <c r="A66" s="21" t="s">
        <v>269</v>
      </c>
      <c r="C66">
        <f>IF(C61=" "," ",IF(C19&gt;0,C19," "))</f>
        <v>41.9</v>
      </c>
      <c r="D66">
        <f t="shared" ref="D66:AA66" si="10">IF(D61=" "," ",IF(D19&gt;0,D19," "))</f>
        <v>45.4</v>
      </c>
      <c r="E66">
        <f t="shared" si="10"/>
        <v>45.3</v>
      </c>
      <c r="F66">
        <f t="shared" si="10"/>
        <v>42</v>
      </c>
      <c r="G66">
        <f t="shared" si="10"/>
        <v>48</v>
      </c>
      <c r="H66">
        <f t="shared" si="10"/>
        <v>72</v>
      </c>
      <c r="I66">
        <f t="shared" si="10"/>
        <v>96</v>
      </c>
      <c r="J66">
        <f t="shared" si="10"/>
        <v>66</v>
      </c>
      <c r="K66">
        <f t="shared" si="10"/>
        <v>36.6</v>
      </c>
      <c r="L66">
        <f t="shared" si="10"/>
        <v>42</v>
      </c>
      <c r="M66">
        <f t="shared" si="10"/>
        <v>50</v>
      </c>
      <c r="N66">
        <f t="shared" si="10"/>
        <v>48.6</v>
      </c>
      <c r="O66">
        <f t="shared" si="10"/>
        <v>30.3</v>
      </c>
      <c r="P66">
        <f t="shared" si="10"/>
        <v>83</v>
      </c>
      <c r="Q66">
        <f t="shared" si="10"/>
        <v>38</v>
      </c>
      <c r="R66">
        <f t="shared" si="10"/>
        <v>46</v>
      </c>
      <c r="S66">
        <f t="shared" si="10"/>
        <v>55.5</v>
      </c>
      <c r="T66">
        <f t="shared" si="10"/>
        <v>38</v>
      </c>
      <c r="U66">
        <f t="shared" si="10"/>
        <v>53.6</v>
      </c>
      <c r="V66">
        <f t="shared" si="10"/>
        <v>54.5</v>
      </c>
      <c r="W66">
        <f t="shared" si="10"/>
        <v>54</v>
      </c>
      <c r="X66">
        <f t="shared" si="10"/>
        <v>165</v>
      </c>
      <c r="Y66">
        <f t="shared" si="10"/>
        <v>80.400000000000006</v>
      </c>
      <c r="Z66">
        <f t="shared" si="10"/>
        <v>40</v>
      </c>
      <c r="AA66">
        <f t="shared" si="10"/>
        <v>41.9</v>
      </c>
    </row>
    <row r="67" spans="1:27" x14ac:dyDescent="0.25">
      <c r="A67" s="21" t="s">
        <v>264</v>
      </c>
      <c r="C67" s="21" t="str">
        <f ca="1">RIGHT(CELL("nome.arquivo",A1),LEN(CELL("nome.arquivo",A1))-SEARCH("]",CELL("nome.arquivo",A1)))</f>
        <v>RD09</v>
      </c>
      <c r="D67" s="21" t="str">
        <f t="shared" ref="D67:AA67" ca="1" si="11">RIGHT(CELL("nome.arquivo",B1),LEN(CELL("nome.arquivo",B1))-SEARCH("]",CELL("nome.arquivo",B1)))</f>
        <v>RD09</v>
      </c>
      <c r="E67" s="21" t="str">
        <f t="shared" ca="1" si="11"/>
        <v>RD09</v>
      </c>
      <c r="F67" s="21" t="str">
        <f t="shared" ca="1" si="11"/>
        <v>RD09</v>
      </c>
      <c r="G67" s="21" t="str">
        <f t="shared" ca="1" si="11"/>
        <v>RD09</v>
      </c>
      <c r="H67" s="21" t="str">
        <f t="shared" ca="1" si="11"/>
        <v>RD09</v>
      </c>
      <c r="I67" s="21" t="str">
        <f t="shared" ca="1" si="11"/>
        <v>RD09</v>
      </c>
      <c r="J67" s="21" t="str">
        <f t="shared" ca="1" si="11"/>
        <v>RD09</v>
      </c>
      <c r="K67" s="21" t="str">
        <f t="shared" ca="1" si="11"/>
        <v>RD09</v>
      </c>
      <c r="L67" s="21" t="str">
        <f t="shared" ca="1" si="11"/>
        <v>RD09</v>
      </c>
      <c r="M67" s="21" t="str">
        <f t="shared" ca="1" si="11"/>
        <v>RD09</v>
      </c>
      <c r="N67" s="21" t="str">
        <f t="shared" ca="1" si="11"/>
        <v>RD09</v>
      </c>
      <c r="O67" s="21" t="str">
        <f t="shared" ca="1" si="11"/>
        <v>RD09</v>
      </c>
      <c r="P67" s="21" t="str">
        <f t="shared" ca="1" si="11"/>
        <v>RD09</v>
      </c>
      <c r="Q67" s="21" t="str">
        <f t="shared" ca="1" si="11"/>
        <v>RD09</v>
      </c>
      <c r="R67" s="21" t="str">
        <f t="shared" ca="1" si="11"/>
        <v>RD09</v>
      </c>
      <c r="S67" s="21" t="str">
        <f t="shared" ca="1" si="11"/>
        <v>RD09</v>
      </c>
      <c r="T67" s="21" t="str">
        <f t="shared" ca="1" si="11"/>
        <v>RD09</v>
      </c>
      <c r="U67" s="21" t="str">
        <f t="shared" ca="1" si="11"/>
        <v>RD09</v>
      </c>
      <c r="V67" s="21" t="str">
        <f t="shared" ca="1" si="11"/>
        <v>RD09</v>
      </c>
      <c r="W67" s="21" t="str">
        <f t="shared" ca="1" si="11"/>
        <v>RD09</v>
      </c>
      <c r="X67" s="21" t="str">
        <f t="shared" ca="1" si="11"/>
        <v>RD09</v>
      </c>
      <c r="Y67" s="21" t="str">
        <f t="shared" ca="1" si="11"/>
        <v>RD09</v>
      </c>
      <c r="Z67" s="21" t="str">
        <f t="shared" ca="1" si="11"/>
        <v>RD09</v>
      </c>
      <c r="AA67" s="21" t="str">
        <f t="shared" ca="1" si="11"/>
        <v>RD09</v>
      </c>
    </row>
    <row r="68" spans="1:27" x14ac:dyDescent="0.25">
      <c r="A68" s="21" t="s">
        <v>270</v>
      </c>
      <c r="C68">
        <f>IF(C61=" "," ",IF(C44&gt;0,C44," "))</f>
        <v>11</v>
      </c>
      <c r="D68">
        <f t="shared" ref="D68:AA68" si="12">IF(D61=" "," ",IF(D44&gt;0,D44," "))</f>
        <v>11</v>
      </c>
      <c r="E68">
        <f t="shared" si="12"/>
        <v>11</v>
      </c>
      <c r="F68">
        <f t="shared" si="12"/>
        <v>11</v>
      </c>
      <c r="G68">
        <f t="shared" si="12"/>
        <v>11</v>
      </c>
      <c r="H68">
        <f t="shared" si="12"/>
        <v>11</v>
      </c>
      <c r="I68">
        <f t="shared" si="12"/>
        <v>11</v>
      </c>
      <c r="J68">
        <f t="shared" si="12"/>
        <v>15.5</v>
      </c>
      <c r="K68">
        <f t="shared" si="12"/>
        <v>11</v>
      </c>
      <c r="L68">
        <f t="shared" si="12"/>
        <v>11</v>
      </c>
      <c r="M68">
        <f t="shared" si="12"/>
        <v>14.5</v>
      </c>
      <c r="N68">
        <f t="shared" si="12"/>
        <v>38.5</v>
      </c>
      <c r="O68">
        <f t="shared" si="12"/>
        <v>64</v>
      </c>
      <c r="P68">
        <f t="shared" si="12"/>
        <v>28.5</v>
      </c>
      <c r="Q68">
        <f t="shared" si="12"/>
        <v>11</v>
      </c>
      <c r="R68">
        <f t="shared" si="12"/>
        <v>11</v>
      </c>
      <c r="S68">
        <f t="shared" si="12"/>
        <v>11</v>
      </c>
      <c r="T68">
        <f t="shared" si="12"/>
        <v>11</v>
      </c>
      <c r="U68">
        <f t="shared" si="12"/>
        <v>11</v>
      </c>
      <c r="V68">
        <f t="shared" si="12"/>
        <v>14</v>
      </c>
      <c r="W68">
        <f t="shared" si="12"/>
        <v>12</v>
      </c>
      <c r="X68">
        <f t="shared" si="12"/>
        <v>14</v>
      </c>
      <c r="Y68">
        <f t="shared" si="12"/>
        <v>15</v>
      </c>
      <c r="Z68">
        <f t="shared" si="12"/>
        <v>37</v>
      </c>
      <c r="AA68">
        <f t="shared" si="12"/>
        <v>18.5</v>
      </c>
    </row>
    <row r="69" spans="1:27" x14ac:dyDescent="0.25">
      <c r="A69" s="26" t="s">
        <v>271</v>
      </c>
      <c r="C69">
        <f>IF(C17=" "," ",IF(C17&gt;0,C17," "))</f>
        <v>8.9999999999999993E-3</v>
      </c>
      <c r="D69">
        <f t="shared" ref="D69:AA69" si="13">IF(D17=" "," ",IF(D17&gt;0,D17," "))</f>
        <v>8.9999999999999993E-3</v>
      </c>
      <c r="E69">
        <f t="shared" si="13"/>
        <v>8.9999999999999993E-3</v>
      </c>
      <c r="F69">
        <f t="shared" si="13"/>
        <v>8.9999999999999993E-3</v>
      </c>
      <c r="G69">
        <f t="shared" si="13"/>
        <v>8.9999999999999993E-3</v>
      </c>
      <c r="H69">
        <f t="shared" si="13"/>
        <v>8.9999999999999993E-3</v>
      </c>
      <c r="I69">
        <f t="shared" si="13"/>
        <v>8.9999999999999993E-3</v>
      </c>
      <c r="J69">
        <f t="shared" si="13"/>
        <v>8.9999999999999993E-3</v>
      </c>
      <c r="K69">
        <f t="shared" si="13"/>
        <v>8.9999999999999993E-3</v>
      </c>
      <c r="L69">
        <f t="shared" si="13"/>
        <v>8.9999999999999993E-3</v>
      </c>
      <c r="M69">
        <f t="shared" si="13"/>
        <v>8.9999999999999993E-3</v>
      </c>
      <c r="N69">
        <f t="shared" si="13"/>
        <v>8.9999999999999993E-3</v>
      </c>
      <c r="O69">
        <f t="shared" si="13"/>
        <v>8.9999999999999993E-3</v>
      </c>
      <c r="P69">
        <f t="shared" si="13"/>
        <v>8.9999999999999993E-3</v>
      </c>
      <c r="Q69">
        <f t="shared" si="13"/>
        <v>8.9999999999999993E-3</v>
      </c>
      <c r="R69">
        <f t="shared" si="13"/>
        <v>8.9999999999999993E-3</v>
      </c>
      <c r="S69">
        <f t="shared" si="13"/>
        <v>8.9999999999999993E-3</v>
      </c>
      <c r="T69">
        <f t="shared" si="13"/>
        <v>8.9999999999999993E-3</v>
      </c>
      <c r="U69">
        <f t="shared" si="13"/>
        <v>8.9999999999999993E-3</v>
      </c>
      <c r="V69">
        <f t="shared" si="13"/>
        <v>8.9999999999999993E-3</v>
      </c>
      <c r="W69">
        <f t="shared" si="13"/>
        <v>0.01</v>
      </c>
      <c r="X69">
        <f t="shared" si="13"/>
        <v>8.9999999999999993E-3</v>
      </c>
      <c r="Y69">
        <f t="shared" si="13"/>
        <v>8.9999999999999993E-3</v>
      </c>
      <c r="Z69">
        <f t="shared" si="13"/>
        <v>8.9999999999999993E-3</v>
      </c>
      <c r="AA69">
        <f t="shared" si="13"/>
        <v>8.9999999999999993E-3</v>
      </c>
    </row>
    <row r="70" spans="1:27" x14ac:dyDescent="0.25">
      <c r="A70" s="26" t="s">
        <v>272</v>
      </c>
      <c r="C70">
        <f>IF(C26=" "," ",IF(C26&gt;0,C26," "))</f>
        <v>0.25</v>
      </c>
      <c r="D70">
        <f t="shared" ref="D70:AA70" si="14">IF(D26=" "," ",IF(D26&gt;0,D26," "))</f>
        <v>0.31</v>
      </c>
      <c r="E70">
        <f t="shared" si="14"/>
        <v>0.28999999999999998</v>
      </c>
      <c r="F70">
        <f t="shared" si="14"/>
        <v>0.21</v>
      </c>
      <c r="G70">
        <f t="shared" si="14"/>
        <v>0.35</v>
      </c>
      <c r="H70">
        <f t="shared" si="14"/>
        <v>0.28999999999999998</v>
      </c>
      <c r="I70">
        <f t="shared" si="14"/>
        <v>0.31</v>
      </c>
      <c r="J70">
        <f t="shared" si="14"/>
        <v>0.23</v>
      </c>
      <c r="K70">
        <f t="shared" si="14"/>
        <v>0.33</v>
      </c>
      <c r="L70">
        <f t="shared" si="14"/>
        <v>0.22</v>
      </c>
      <c r="M70">
        <f t="shared" si="14"/>
        <v>0.1</v>
      </c>
      <c r="N70">
        <f t="shared" si="14"/>
        <v>0.39</v>
      </c>
      <c r="O70">
        <f t="shared" si="14"/>
        <v>0.65</v>
      </c>
      <c r="P70">
        <f t="shared" si="14"/>
        <v>0.38</v>
      </c>
      <c r="Q70">
        <f t="shared" si="14"/>
        <v>0.22</v>
      </c>
      <c r="R70">
        <f t="shared" si="14"/>
        <v>0.2</v>
      </c>
      <c r="S70">
        <f t="shared" si="14"/>
        <v>0.21</v>
      </c>
      <c r="T70">
        <f t="shared" si="14"/>
        <v>0.21</v>
      </c>
      <c r="U70">
        <f t="shared" si="14"/>
        <v>0.32</v>
      </c>
      <c r="V70">
        <f t="shared" si="14"/>
        <v>0.3</v>
      </c>
      <c r="W70">
        <f t="shared" si="14"/>
        <v>0.63</v>
      </c>
      <c r="X70">
        <f t="shared" si="14"/>
        <v>0.44</v>
      </c>
      <c r="Y70">
        <f t="shared" si="14"/>
        <v>0.24</v>
      </c>
      <c r="Z70">
        <f t="shared" si="14"/>
        <v>0.3</v>
      </c>
      <c r="AA70">
        <f t="shared" si="14"/>
        <v>0.26</v>
      </c>
    </row>
    <row r="71" spans="1:27" x14ac:dyDescent="0.25">
      <c r="A71" s="26" t="s">
        <v>273</v>
      </c>
      <c r="C71">
        <f>IF(C31=" "," ",IF(C31&gt;0,C31," "))</f>
        <v>7.0000000000000007E-2</v>
      </c>
      <c r="D71">
        <f t="shared" ref="D71:AA71" si="15">IF(D31=" "," ",IF(D31&gt;0,D31," "))</f>
        <v>0.04</v>
      </c>
      <c r="E71">
        <f t="shared" si="15"/>
        <v>0.03</v>
      </c>
      <c r="F71">
        <f t="shared" si="15"/>
        <v>2.5000000000000001E-2</v>
      </c>
      <c r="G71">
        <f t="shared" si="15"/>
        <v>0.03</v>
      </c>
      <c r="H71">
        <f t="shared" si="15"/>
        <v>0.03</v>
      </c>
      <c r="I71">
        <f t="shared" si="15"/>
        <v>0.03</v>
      </c>
      <c r="J71">
        <f t="shared" si="15"/>
        <v>0.06</v>
      </c>
      <c r="K71">
        <f t="shared" si="15"/>
        <v>2.5000000000000001E-2</v>
      </c>
      <c r="L71">
        <f t="shared" si="15"/>
        <v>0.03</v>
      </c>
      <c r="M71">
        <f t="shared" si="15"/>
        <v>0.08</v>
      </c>
      <c r="N71">
        <f t="shared" si="15"/>
        <v>0.05</v>
      </c>
      <c r="O71">
        <f t="shared" si="15"/>
        <v>0.13</v>
      </c>
      <c r="P71">
        <f t="shared" si="15"/>
        <v>0.11</v>
      </c>
      <c r="Q71">
        <f t="shared" si="15"/>
        <v>0.03</v>
      </c>
      <c r="R71">
        <f t="shared" si="15"/>
        <v>2.5000000000000001E-2</v>
      </c>
      <c r="S71">
        <f t="shared" si="15"/>
        <v>0.04</v>
      </c>
      <c r="T71">
        <f t="shared" si="15"/>
        <v>0.03</v>
      </c>
      <c r="U71">
        <f t="shared" si="15"/>
        <v>0.04</v>
      </c>
      <c r="V71">
        <f t="shared" si="15"/>
        <v>0.03</v>
      </c>
      <c r="W71">
        <f t="shared" si="15"/>
        <v>0.06</v>
      </c>
      <c r="X71">
        <f t="shared" si="15"/>
        <v>4.7E-2</v>
      </c>
      <c r="Y71">
        <f t="shared" si="15"/>
        <v>4.2000000000000003E-2</v>
      </c>
      <c r="Z71">
        <f t="shared" si="15"/>
        <v>4.2999999999999997E-2</v>
      </c>
      <c r="AA71">
        <f t="shared" si="15"/>
        <v>6.4000000000000001E-2</v>
      </c>
    </row>
    <row r="72" spans="1:27" x14ac:dyDescent="0.25">
      <c r="A72" s="26" t="s">
        <v>274</v>
      </c>
      <c r="C72">
        <f>IF(C61=" "," ",IF(C43&gt;0,C43," "))</f>
        <v>35</v>
      </c>
      <c r="D72">
        <f t="shared" ref="D72:AA72" si="16">IF(D61=" "," ",IF(D43&gt;0,D43," "))</f>
        <v>30</v>
      </c>
      <c r="E72">
        <f t="shared" si="16"/>
        <v>37</v>
      </c>
      <c r="F72">
        <f t="shared" si="16"/>
        <v>31</v>
      </c>
      <c r="G72">
        <f t="shared" si="16"/>
        <v>30</v>
      </c>
      <c r="H72">
        <f t="shared" si="16"/>
        <v>62</v>
      </c>
      <c r="I72">
        <f t="shared" si="16"/>
        <v>76</v>
      </c>
      <c r="J72">
        <f t="shared" si="16"/>
        <v>43.5</v>
      </c>
      <c r="K72">
        <f t="shared" si="16"/>
        <v>32</v>
      </c>
      <c r="L72">
        <f t="shared" si="16"/>
        <v>30.5</v>
      </c>
      <c r="M72">
        <f t="shared" si="16"/>
        <v>36</v>
      </c>
      <c r="N72">
        <f t="shared" si="16"/>
        <v>40</v>
      </c>
      <c r="O72">
        <f t="shared" si="16"/>
        <v>27</v>
      </c>
      <c r="P72">
        <f t="shared" si="16"/>
        <v>61.5</v>
      </c>
      <c r="Q72">
        <f t="shared" si="16"/>
        <v>33</v>
      </c>
      <c r="R72">
        <f t="shared" si="16"/>
        <v>28.5</v>
      </c>
      <c r="S72">
        <f t="shared" si="16"/>
        <v>44.5</v>
      </c>
      <c r="T72">
        <f t="shared" si="16"/>
        <v>25.5</v>
      </c>
      <c r="U72">
        <f t="shared" si="16"/>
        <v>37.5</v>
      </c>
      <c r="V72">
        <f t="shared" si="16"/>
        <v>42.5</v>
      </c>
      <c r="W72">
        <f t="shared" si="16"/>
        <v>37.5</v>
      </c>
      <c r="X72">
        <f t="shared" si="16"/>
        <v>92.5</v>
      </c>
      <c r="Y72">
        <f t="shared" si="16"/>
        <v>49.5</v>
      </c>
      <c r="Z72">
        <f t="shared" si="16"/>
        <v>34</v>
      </c>
      <c r="AA72">
        <f t="shared" si="16"/>
        <v>31</v>
      </c>
    </row>
    <row r="73" spans="1:27" x14ac:dyDescent="0.25">
      <c r="A73" s="26" t="s">
        <v>279</v>
      </c>
      <c r="C73" s="27">
        <f>IF(C27=" "," ",IF(C27&gt;0,C27," "))</f>
        <v>1.98</v>
      </c>
      <c r="D73" s="27">
        <f t="shared" ref="D73:AA73" si="17">IF(D27=" "," ",IF(D27&gt;0,D27," "))</f>
        <v>0.94</v>
      </c>
      <c r="E73" s="27">
        <f t="shared" si="17"/>
        <v>0.9</v>
      </c>
      <c r="F73" s="27">
        <f t="shared" si="17"/>
        <v>0.4</v>
      </c>
      <c r="G73" s="27">
        <f t="shared" si="17"/>
        <v>0.6</v>
      </c>
      <c r="H73" s="27">
        <f t="shared" si="17"/>
        <v>1</v>
      </c>
      <c r="I73" s="27">
        <f t="shared" si="17"/>
        <v>0.52</v>
      </c>
      <c r="J73" s="27">
        <f t="shared" si="17"/>
        <v>0.67</v>
      </c>
      <c r="K73" s="27">
        <f t="shared" si="17"/>
        <v>0.63</v>
      </c>
      <c r="L73" s="27">
        <f t="shared" si="17"/>
        <v>0.97</v>
      </c>
      <c r="M73" s="27">
        <f t="shared" si="17"/>
        <v>2.58</v>
      </c>
      <c r="N73" s="27">
        <f t="shared" si="17"/>
        <v>1.73</v>
      </c>
      <c r="O73" s="27">
        <f t="shared" si="17"/>
        <v>1.58</v>
      </c>
      <c r="P73" s="27">
        <f t="shared" si="17"/>
        <v>1.94</v>
      </c>
      <c r="Q73" s="27">
        <f t="shared" si="17"/>
        <v>0.88</v>
      </c>
      <c r="R73" s="27">
        <f t="shared" si="17"/>
        <v>0.53</v>
      </c>
      <c r="S73" s="27">
        <f t="shared" si="17"/>
        <v>0.68</v>
      </c>
      <c r="T73" s="27">
        <f t="shared" si="17"/>
        <v>0.57999999999999996</v>
      </c>
      <c r="U73" s="27">
        <f t="shared" si="17"/>
        <v>0.55000000000000004</v>
      </c>
      <c r="V73" s="27">
        <f t="shared" si="17"/>
        <v>1.01</v>
      </c>
      <c r="W73" s="27">
        <f t="shared" si="17"/>
        <v>2.16</v>
      </c>
      <c r="X73" s="27">
        <f t="shared" si="17"/>
        <v>1.8</v>
      </c>
      <c r="Y73" s="27">
        <f t="shared" si="17"/>
        <v>1.42</v>
      </c>
      <c r="Z73" s="27">
        <f t="shared" si="17"/>
        <v>1.91</v>
      </c>
      <c r="AA73" s="27">
        <f t="shared" si="17"/>
        <v>1.39</v>
      </c>
    </row>
    <row r="74" spans="1:27" x14ac:dyDescent="0.25">
      <c r="A74" s="26" t="s">
        <v>280</v>
      </c>
      <c r="C74" s="27">
        <f>IF(C32=" "," ",IF(C32&gt;0,C32," "))</f>
        <v>0.11</v>
      </c>
      <c r="D74" s="27">
        <f t="shared" ref="D74:AA74" si="18">IF(D32=" "," ",IF(D32&gt;0,D32," "))</f>
        <v>0.06</v>
      </c>
      <c r="E74" s="27">
        <f t="shared" si="18"/>
        <v>0.05</v>
      </c>
      <c r="F74" s="27">
        <f t="shared" si="18"/>
        <v>2.5000000000000001E-2</v>
      </c>
      <c r="G74" s="27">
        <f t="shared" si="18"/>
        <v>0.05</v>
      </c>
      <c r="H74" s="27">
        <f t="shared" si="18"/>
        <v>0.03</v>
      </c>
      <c r="I74" s="27">
        <f t="shared" si="18"/>
        <v>2.5000000000000001E-2</v>
      </c>
      <c r="J74" s="27">
        <f t="shared" si="18"/>
        <v>2.5000000000000001E-2</v>
      </c>
      <c r="K74" s="27">
        <f t="shared" si="18"/>
        <v>2.5000000000000001E-2</v>
      </c>
      <c r="L74" s="27">
        <f t="shared" si="18"/>
        <v>0.04</v>
      </c>
      <c r="M74" s="27">
        <f t="shared" si="18"/>
        <v>0.14000000000000001</v>
      </c>
      <c r="N74" s="27">
        <f t="shared" si="18"/>
        <v>0.08</v>
      </c>
      <c r="O74" s="27">
        <f t="shared" si="18"/>
        <v>0.14000000000000001</v>
      </c>
      <c r="P74" s="27">
        <f t="shared" si="18"/>
        <v>0.14000000000000001</v>
      </c>
      <c r="Q74" s="27">
        <f t="shared" si="18"/>
        <v>0.05</v>
      </c>
      <c r="R74" s="27">
        <f t="shared" si="18"/>
        <v>0.03</v>
      </c>
      <c r="S74" s="27">
        <f t="shared" si="18"/>
        <v>0.04</v>
      </c>
      <c r="T74" s="27">
        <f t="shared" si="18"/>
        <v>0.05</v>
      </c>
      <c r="U74" s="27">
        <f t="shared" si="18"/>
        <v>0.04</v>
      </c>
      <c r="V74" s="27">
        <f t="shared" si="18"/>
        <v>0.04</v>
      </c>
      <c r="W74" s="27">
        <f t="shared" si="18"/>
        <v>0.11</v>
      </c>
      <c r="X74" s="27">
        <f t="shared" si="18"/>
        <v>4.7E-2</v>
      </c>
      <c r="Y74" s="27">
        <f t="shared" si="18"/>
        <v>5.1999999999999998E-2</v>
      </c>
      <c r="Z74" s="27">
        <f t="shared" si="18"/>
        <v>6.2E-2</v>
      </c>
      <c r="AA74" s="27">
        <f t="shared" si="18"/>
        <v>9.0999999999999998E-2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A7FD-E788-4F5E-B3D7-D57C1875D39F}">
  <sheetPr codeName="Planilha13"/>
  <dimension ref="A1:AA74"/>
  <sheetViews>
    <sheetView topLeftCell="A58" zoomScale="85" zoomScaleNormal="85" workbookViewId="0">
      <selection activeCell="A73" sqref="A73:XFD74"/>
    </sheetView>
  </sheetViews>
  <sheetFormatPr defaultRowHeight="15" x14ac:dyDescent="0.25"/>
  <cols>
    <col min="1" max="1" width="26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18</v>
      </c>
      <c r="Q1" t="s">
        <v>20</v>
      </c>
      <c r="R1" t="s">
        <v>22</v>
      </c>
      <c r="S1" t="s">
        <v>24</v>
      </c>
      <c r="T1" t="s">
        <v>26</v>
      </c>
      <c r="U1" t="s">
        <v>28</v>
      </c>
      <c r="V1" t="s">
        <v>30</v>
      </c>
      <c r="W1" t="s">
        <v>32</v>
      </c>
      <c r="X1" t="s">
        <v>34</v>
      </c>
      <c r="Y1" t="s">
        <v>38</v>
      </c>
    </row>
    <row r="3" spans="1:25" x14ac:dyDescent="0.25">
      <c r="A3" t="s">
        <v>42</v>
      </c>
      <c r="B3" t="s">
        <v>43</v>
      </c>
    </row>
    <row r="4" spans="1:25" s="2" customFormat="1" x14ac:dyDescent="0.25">
      <c r="A4" s="2" t="s">
        <v>44</v>
      </c>
      <c r="B4" s="2" t="s">
        <v>45</v>
      </c>
      <c r="C4" s="8" t="s">
        <v>197</v>
      </c>
      <c r="D4" s="8" t="s">
        <v>198</v>
      </c>
      <c r="E4" s="8" t="s">
        <v>258</v>
      </c>
      <c r="F4" s="8" t="s">
        <v>254</v>
      </c>
      <c r="G4" s="8" t="s">
        <v>201</v>
      </c>
      <c r="H4" s="8" t="s">
        <v>202</v>
      </c>
      <c r="I4" s="8" t="s">
        <v>203</v>
      </c>
      <c r="J4" s="8" t="s">
        <v>229</v>
      </c>
      <c r="K4" s="8" t="s">
        <v>166</v>
      </c>
      <c r="L4" s="8" t="s">
        <v>223</v>
      </c>
      <c r="M4" s="8" t="s">
        <v>206</v>
      </c>
      <c r="N4" s="8" t="s">
        <v>231</v>
      </c>
      <c r="O4" s="8" t="s">
        <v>170</v>
      </c>
      <c r="P4" s="8" t="s">
        <v>209</v>
      </c>
      <c r="Q4" s="8" t="s">
        <v>259</v>
      </c>
      <c r="R4" s="8" t="s">
        <v>247</v>
      </c>
      <c r="S4" s="8" t="s">
        <v>212</v>
      </c>
      <c r="T4" s="8" t="s">
        <v>260</v>
      </c>
      <c r="U4" s="8" t="s">
        <v>176</v>
      </c>
      <c r="V4" s="8" t="s">
        <v>191</v>
      </c>
      <c r="W4" s="8" t="s">
        <v>235</v>
      </c>
      <c r="X4" s="8" t="s">
        <v>193</v>
      </c>
      <c r="Y4" s="8" t="s">
        <v>261</v>
      </c>
    </row>
    <row r="5" spans="1:25" ht="30" x14ac:dyDescent="0.25">
      <c r="A5" t="s">
        <v>47</v>
      </c>
      <c r="B5" s="1" t="s">
        <v>48</v>
      </c>
      <c r="C5">
        <v>13.6</v>
      </c>
      <c r="D5">
        <v>15.5</v>
      </c>
      <c r="E5">
        <v>12.2</v>
      </c>
      <c r="F5">
        <v>16.2</v>
      </c>
      <c r="G5">
        <v>11.4</v>
      </c>
      <c r="H5">
        <v>19.5</v>
      </c>
      <c r="I5">
        <v>16.2</v>
      </c>
      <c r="J5">
        <v>17.600000000000001</v>
      </c>
      <c r="K5">
        <v>6</v>
      </c>
      <c r="L5">
        <v>24.9</v>
      </c>
      <c r="M5">
        <v>11.4</v>
      </c>
      <c r="N5">
        <v>15.7</v>
      </c>
      <c r="O5">
        <v>15.5</v>
      </c>
      <c r="P5">
        <v>13.5</v>
      </c>
      <c r="Q5">
        <v>15</v>
      </c>
      <c r="R5">
        <v>14.2</v>
      </c>
      <c r="S5">
        <v>16.5</v>
      </c>
      <c r="T5">
        <v>11.1</v>
      </c>
      <c r="U5">
        <v>15</v>
      </c>
      <c r="V5">
        <v>14.6</v>
      </c>
      <c r="W5">
        <v>15.8</v>
      </c>
      <c r="X5">
        <v>13.2</v>
      </c>
      <c r="Y5">
        <v>16.8</v>
      </c>
    </row>
    <row r="6" spans="1:25" x14ac:dyDescent="0.25">
      <c r="A6" t="s">
        <v>49</v>
      </c>
      <c r="B6" t="s">
        <v>50</v>
      </c>
      <c r="C6">
        <v>0.05</v>
      </c>
      <c r="D6">
        <v>0.05</v>
      </c>
      <c r="E6">
        <v>0.05</v>
      </c>
      <c r="F6">
        <v>0.05</v>
      </c>
      <c r="G6">
        <v>0.14000000000000001</v>
      </c>
      <c r="H6">
        <v>0.09</v>
      </c>
      <c r="I6">
        <v>0.05</v>
      </c>
      <c r="J6">
        <v>0.06</v>
      </c>
      <c r="K6">
        <v>0.05</v>
      </c>
      <c r="L6">
        <v>0.05</v>
      </c>
      <c r="M6">
        <v>0.08</v>
      </c>
      <c r="N6">
        <v>0.05</v>
      </c>
      <c r="O6">
        <v>7.0000000000000007E-2</v>
      </c>
      <c r="P6">
        <v>0.11</v>
      </c>
      <c r="Q6">
        <v>7.0000000000000007E-2</v>
      </c>
      <c r="R6">
        <v>0.12</v>
      </c>
      <c r="S6">
        <v>0.08</v>
      </c>
      <c r="T6">
        <v>0.05</v>
      </c>
      <c r="U6">
        <v>0.05</v>
      </c>
      <c r="V6">
        <v>0.05</v>
      </c>
      <c r="W6">
        <v>0.3</v>
      </c>
      <c r="X6">
        <v>0.2</v>
      </c>
      <c r="Y6">
        <v>0.05</v>
      </c>
    </row>
    <row r="7" spans="1:25" x14ac:dyDescent="0.25">
      <c r="A7" t="s">
        <v>51</v>
      </c>
      <c r="B7" t="s">
        <v>52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  <c r="T7">
        <v>5.0000000000000001E-3</v>
      </c>
      <c r="U7">
        <v>5.0000000000000001E-3</v>
      </c>
      <c r="V7">
        <v>5.0000000000000001E-3</v>
      </c>
      <c r="W7">
        <v>5.0000000000000001E-3</v>
      </c>
      <c r="X7">
        <v>5.0000000000000001E-3</v>
      </c>
      <c r="Y7">
        <v>5.0000000000000001E-3</v>
      </c>
    </row>
    <row r="8" spans="1:25" x14ac:dyDescent="0.25">
      <c r="A8" t="s">
        <v>53</v>
      </c>
      <c r="B8" t="s">
        <v>54</v>
      </c>
      <c r="C8">
        <v>4.0000000000000001E-3</v>
      </c>
      <c r="D8">
        <v>4.0000000000000001E-3</v>
      </c>
      <c r="E8">
        <v>4.0000000000000001E-3</v>
      </c>
      <c r="F8">
        <v>4.0000000000000001E-3</v>
      </c>
      <c r="G8">
        <v>4.0000000000000001E-3</v>
      </c>
      <c r="H8">
        <v>4.0000000000000001E-3</v>
      </c>
      <c r="I8">
        <v>4.0000000000000001E-3</v>
      </c>
      <c r="J8">
        <v>4.0000000000000001E-3</v>
      </c>
      <c r="K8">
        <v>4.0000000000000001E-3</v>
      </c>
      <c r="L8">
        <v>4.0000000000000001E-3</v>
      </c>
      <c r="M8">
        <v>4.0000000000000001E-3</v>
      </c>
      <c r="N8">
        <v>4.0000000000000001E-3</v>
      </c>
      <c r="O8">
        <v>4.0000000000000001E-3</v>
      </c>
      <c r="P8">
        <v>4.0000000000000001E-3</v>
      </c>
      <c r="Q8">
        <v>4.0000000000000001E-3</v>
      </c>
      <c r="R8">
        <v>4.0000000000000001E-3</v>
      </c>
      <c r="S8">
        <v>4.0000000000000001E-3</v>
      </c>
      <c r="T8">
        <v>4.0000000000000001E-3</v>
      </c>
      <c r="U8">
        <v>4.0000000000000001E-3</v>
      </c>
      <c r="V8">
        <v>4.0000000000000001E-3</v>
      </c>
      <c r="W8">
        <v>4.0000000000000001E-3</v>
      </c>
      <c r="X8">
        <v>4.0000000000000001E-3</v>
      </c>
      <c r="Y8">
        <v>4.0000000000000001E-3</v>
      </c>
    </row>
    <row r="9" spans="1:25" x14ac:dyDescent="0.25">
      <c r="A9" t="s">
        <v>55</v>
      </c>
      <c r="B9" t="s">
        <v>56</v>
      </c>
      <c r="C9">
        <v>0.04</v>
      </c>
      <c r="D9">
        <v>0.04</v>
      </c>
      <c r="E9">
        <v>0.03</v>
      </c>
      <c r="F9">
        <v>0.02</v>
      </c>
      <c r="G9">
        <v>0.04</v>
      </c>
      <c r="H9">
        <v>0.04</v>
      </c>
      <c r="I9">
        <v>0.05</v>
      </c>
      <c r="J9">
        <v>0.05</v>
      </c>
      <c r="K9">
        <v>0.03</v>
      </c>
      <c r="L9">
        <v>0.04</v>
      </c>
      <c r="M9">
        <v>0.04</v>
      </c>
      <c r="N9">
        <v>0.06</v>
      </c>
      <c r="O9">
        <v>7.0000000000000007E-2</v>
      </c>
      <c r="P9">
        <v>0.03</v>
      </c>
      <c r="Q9">
        <v>0.05</v>
      </c>
      <c r="R9">
        <v>0.03</v>
      </c>
      <c r="S9">
        <v>0.04</v>
      </c>
      <c r="T9">
        <v>0.03</v>
      </c>
      <c r="U9">
        <v>0.03</v>
      </c>
      <c r="V9">
        <v>0.04</v>
      </c>
      <c r="W9">
        <v>0.06</v>
      </c>
      <c r="X9">
        <v>0.06</v>
      </c>
      <c r="Y9">
        <v>0.02</v>
      </c>
    </row>
    <row r="10" spans="1:25" x14ac:dyDescent="0.25">
      <c r="A10" t="s">
        <v>57</v>
      </c>
      <c r="B10" t="s">
        <v>58</v>
      </c>
      <c r="C10">
        <v>4.0000000000000001E-3</v>
      </c>
      <c r="D10">
        <v>4.0000000000000001E-3</v>
      </c>
      <c r="E10">
        <v>4.0000000000000001E-3</v>
      </c>
      <c r="F10">
        <v>4.0000000000000001E-3</v>
      </c>
      <c r="G10">
        <v>4.0000000000000001E-3</v>
      </c>
      <c r="H10">
        <v>4.0000000000000001E-3</v>
      </c>
      <c r="I10">
        <v>4.0000000000000001E-3</v>
      </c>
      <c r="J10">
        <v>4.0000000000000001E-3</v>
      </c>
      <c r="K10">
        <v>4.0000000000000001E-3</v>
      </c>
      <c r="L10">
        <v>4.0000000000000001E-3</v>
      </c>
      <c r="M10">
        <v>4.0000000000000001E-3</v>
      </c>
      <c r="N10">
        <v>5.0000000000000001E-3</v>
      </c>
      <c r="O10">
        <v>4.0000000000000001E-3</v>
      </c>
      <c r="P10">
        <v>4.0000000000000001E-3</v>
      </c>
      <c r="Q10">
        <v>4.0000000000000001E-3</v>
      </c>
      <c r="R10">
        <v>4.0000000000000001E-3</v>
      </c>
      <c r="S10">
        <v>4.0000000000000001E-3</v>
      </c>
      <c r="T10">
        <v>4.0000000000000001E-3</v>
      </c>
      <c r="U10">
        <v>4.0000000000000001E-3</v>
      </c>
      <c r="V10">
        <v>4.0000000000000001E-3</v>
      </c>
      <c r="W10">
        <v>4.0000000000000001E-3</v>
      </c>
      <c r="X10">
        <v>4.0000000000000001E-3</v>
      </c>
      <c r="Y10">
        <v>4.0000000000000001E-3</v>
      </c>
    </row>
    <row r="11" spans="1:25" x14ac:dyDescent="0.25">
      <c r="A11" t="s">
        <v>59</v>
      </c>
      <c r="B11" t="s">
        <v>60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0.05</v>
      </c>
    </row>
    <row r="12" spans="1:25" x14ac:dyDescent="0.25">
      <c r="A12" t="s">
        <v>61</v>
      </c>
      <c r="B12" t="s">
        <v>62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</row>
    <row r="13" spans="1:25" x14ac:dyDescent="0.25">
      <c r="A13" t="s">
        <v>63</v>
      </c>
      <c r="B13" t="s">
        <v>64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</row>
    <row r="14" spans="1:25" x14ac:dyDescent="0.25">
      <c r="A14" t="s">
        <v>65</v>
      </c>
      <c r="B14" t="s">
        <v>66</v>
      </c>
      <c r="C14">
        <v>5.0000000000000001E-3</v>
      </c>
      <c r="D14">
        <v>5.0000000000000001E-3</v>
      </c>
      <c r="E14">
        <v>5.0000000000000001E-3</v>
      </c>
      <c r="F14">
        <v>5.0000000000000001E-3</v>
      </c>
      <c r="G14">
        <v>5.0000000000000001E-3</v>
      </c>
      <c r="H14">
        <v>5.0000000000000001E-3</v>
      </c>
      <c r="I14">
        <v>5.0000000000000001E-3</v>
      </c>
      <c r="J14">
        <v>5.0000000000000001E-3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P14">
        <v>5.0000000000000001E-3</v>
      </c>
      <c r="Q14">
        <v>5.0000000000000001E-3</v>
      </c>
      <c r="R14">
        <v>5.0000000000000001E-3</v>
      </c>
      <c r="S14">
        <v>5.0000000000000001E-3</v>
      </c>
      <c r="T14">
        <v>5.0000000000000001E-3</v>
      </c>
      <c r="U14">
        <v>5.0000000000000001E-3</v>
      </c>
      <c r="V14">
        <v>5.0000000000000001E-3</v>
      </c>
      <c r="W14">
        <v>5.0000000000000001E-3</v>
      </c>
      <c r="X14">
        <v>5.0000000000000001E-3</v>
      </c>
      <c r="Y14">
        <v>5.0000000000000001E-3</v>
      </c>
    </row>
    <row r="15" spans="1:25" x14ac:dyDescent="0.25">
      <c r="A15" t="s">
        <v>67</v>
      </c>
      <c r="B15" t="s">
        <v>68</v>
      </c>
      <c r="C15">
        <v>1.65</v>
      </c>
      <c r="D15">
        <v>2.19</v>
      </c>
      <c r="E15">
        <v>3.37</v>
      </c>
      <c r="F15">
        <v>1.1599999999999999</v>
      </c>
      <c r="G15">
        <v>5.83</v>
      </c>
      <c r="H15">
        <v>1.95</v>
      </c>
      <c r="I15">
        <v>1.95</v>
      </c>
      <c r="J15">
        <v>2.61</v>
      </c>
      <c r="K15">
        <v>7.64</v>
      </c>
      <c r="L15">
        <v>1.54</v>
      </c>
      <c r="M15">
        <v>3.96</v>
      </c>
      <c r="N15">
        <v>1.08</v>
      </c>
      <c r="O15">
        <v>3.02</v>
      </c>
      <c r="P15">
        <v>2.98</v>
      </c>
      <c r="Q15">
        <v>1.71</v>
      </c>
      <c r="R15">
        <v>1.73</v>
      </c>
      <c r="S15">
        <v>2.56</v>
      </c>
      <c r="T15">
        <v>2.4900000000000002</v>
      </c>
      <c r="U15">
        <v>2.0499999999999998</v>
      </c>
      <c r="V15">
        <v>2.54</v>
      </c>
      <c r="W15">
        <v>2.62</v>
      </c>
      <c r="X15">
        <v>2.0099999999999998</v>
      </c>
      <c r="Y15">
        <v>1.55</v>
      </c>
    </row>
    <row r="16" spans="1:25" x14ac:dyDescent="0.25">
      <c r="A16" t="s">
        <v>69</v>
      </c>
      <c r="B16" t="s">
        <v>70</v>
      </c>
      <c r="C16">
        <v>0.01</v>
      </c>
      <c r="D16">
        <v>0.01</v>
      </c>
      <c r="E16">
        <v>0.01</v>
      </c>
      <c r="F16">
        <v>0.01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5.0000000000000001E-3</v>
      </c>
    </row>
    <row r="17" spans="1:25" s="2" customFormat="1" x14ac:dyDescent="0.25">
      <c r="A17" s="2" t="s">
        <v>71</v>
      </c>
      <c r="B17" s="2" t="s">
        <v>72</v>
      </c>
      <c r="C17" s="2">
        <v>8.9999999999999993E-3</v>
      </c>
      <c r="D17" s="2">
        <v>8.9999999999999993E-3</v>
      </c>
      <c r="E17" s="2">
        <v>8.9999999999999993E-3</v>
      </c>
      <c r="F17" s="2">
        <v>8.9999999999999993E-3</v>
      </c>
      <c r="G17" s="2">
        <v>8.9999999999999993E-3</v>
      </c>
      <c r="H17" s="2">
        <v>8.9999999999999993E-3</v>
      </c>
      <c r="I17" s="2">
        <v>8.9999999999999993E-3</v>
      </c>
      <c r="J17" s="2">
        <v>8.9999999999999993E-3</v>
      </c>
      <c r="K17" s="2">
        <v>8.9999999999999993E-3</v>
      </c>
      <c r="L17" s="2">
        <v>8.9999999999999993E-3</v>
      </c>
      <c r="M17" s="2">
        <v>8.9999999999999993E-3</v>
      </c>
      <c r="N17" s="2">
        <v>8.9999999999999993E-3</v>
      </c>
      <c r="O17" s="2">
        <v>8.9999999999999993E-3</v>
      </c>
      <c r="P17" s="2">
        <v>8.9999999999999993E-3</v>
      </c>
      <c r="Q17" s="2">
        <v>8.9999999999999993E-3</v>
      </c>
      <c r="R17" s="2">
        <v>8.9999999999999993E-3</v>
      </c>
      <c r="S17" s="2">
        <v>8.9999999999999993E-3</v>
      </c>
      <c r="T17" s="2">
        <v>8.9999999999999993E-3</v>
      </c>
      <c r="U17" s="2">
        <v>8.9999999999999993E-3</v>
      </c>
      <c r="V17" s="2">
        <v>8.9999999999999993E-3</v>
      </c>
      <c r="W17" s="2">
        <v>8.9999999999999993E-3</v>
      </c>
      <c r="X17" s="2">
        <v>8.9999999999999993E-3</v>
      </c>
      <c r="Y17" s="2">
        <v>8.9999999999999993E-3</v>
      </c>
    </row>
    <row r="18" spans="1:25" s="2" customFormat="1" x14ac:dyDescent="0.25">
      <c r="A18" s="2" t="s">
        <v>73</v>
      </c>
      <c r="B18" s="2" t="s">
        <v>72</v>
      </c>
      <c r="C18" s="2">
        <v>8.9999999999999993E-3</v>
      </c>
      <c r="D18" s="2">
        <v>8.9999999999999993E-3</v>
      </c>
      <c r="E18" s="2">
        <v>8.9999999999999993E-3</v>
      </c>
      <c r="F18" s="2">
        <v>8.9999999999999993E-3</v>
      </c>
      <c r="G18" s="2">
        <v>8.9999999999999993E-3</v>
      </c>
      <c r="H18" s="2">
        <v>8.9999999999999993E-3</v>
      </c>
      <c r="I18" s="2">
        <v>8.9999999999999993E-3</v>
      </c>
      <c r="J18" s="2">
        <v>8.9999999999999993E-3</v>
      </c>
      <c r="K18" s="2">
        <v>8.9999999999999993E-3</v>
      </c>
      <c r="L18" s="2">
        <v>0.02</v>
      </c>
      <c r="M18" s="2">
        <v>8.9999999999999993E-3</v>
      </c>
      <c r="N18" s="2">
        <v>8.9999999999999993E-3</v>
      </c>
      <c r="O18" s="2">
        <v>8.9999999999999993E-3</v>
      </c>
      <c r="P18" s="2">
        <v>8.9999999999999993E-3</v>
      </c>
      <c r="Q18" s="2">
        <v>8.9999999999999993E-3</v>
      </c>
      <c r="R18" s="2">
        <v>8.9999999999999993E-3</v>
      </c>
      <c r="S18" s="2">
        <v>8.9999999999999993E-3</v>
      </c>
      <c r="T18" s="2">
        <v>8.9999999999999993E-3</v>
      </c>
      <c r="U18" s="2">
        <v>8.9999999999999993E-3</v>
      </c>
      <c r="V18" s="2">
        <v>8.9999999999999993E-3</v>
      </c>
      <c r="W18" s="2">
        <v>8.9999999999999993E-3</v>
      </c>
      <c r="X18" s="2">
        <v>2.5999999999999999E-2</v>
      </c>
      <c r="Y18" s="2">
        <v>8.9999999999999993E-3</v>
      </c>
    </row>
    <row r="19" spans="1:25" x14ac:dyDescent="0.25">
      <c r="A19" t="s">
        <v>74</v>
      </c>
      <c r="B19" t="s">
        <v>75</v>
      </c>
      <c r="C19">
        <v>43.8</v>
      </c>
      <c r="D19">
        <v>46.3</v>
      </c>
      <c r="E19">
        <v>41.3</v>
      </c>
      <c r="F19">
        <v>48</v>
      </c>
      <c r="G19">
        <v>129</v>
      </c>
      <c r="H19">
        <v>74</v>
      </c>
      <c r="I19">
        <v>87</v>
      </c>
      <c r="J19">
        <v>81</v>
      </c>
      <c r="K19">
        <v>45.7</v>
      </c>
      <c r="L19">
        <v>46.5</v>
      </c>
      <c r="M19">
        <v>22</v>
      </c>
      <c r="N19">
        <v>48</v>
      </c>
      <c r="O19">
        <v>76</v>
      </c>
      <c r="P19">
        <v>46.8</v>
      </c>
      <c r="Q19">
        <v>51</v>
      </c>
      <c r="R19">
        <v>49.7</v>
      </c>
      <c r="S19">
        <v>52.3</v>
      </c>
      <c r="T19">
        <v>43.5</v>
      </c>
      <c r="U19">
        <v>46</v>
      </c>
      <c r="V19">
        <v>55.4</v>
      </c>
      <c r="W19">
        <v>51.8</v>
      </c>
      <c r="X19">
        <v>93.4</v>
      </c>
      <c r="Y19">
        <v>202</v>
      </c>
    </row>
    <row r="20" spans="1:25" x14ac:dyDescent="0.25">
      <c r="A20" t="s">
        <v>76</v>
      </c>
      <c r="B20" t="s">
        <v>77</v>
      </c>
      <c r="C20">
        <v>52</v>
      </c>
      <c r="D20">
        <v>29</v>
      </c>
      <c r="E20">
        <v>35</v>
      </c>
      <c r="F20">
        <v>20</v>
      </c>
      <c r="G20">
        <v>14</v>
      </c>
      <c r="H20">
        <v>14</v>
      </c>
      <c r="I20">
        <v>32</v>
      </c>
      <c r="J20">
        <v>88</v>
      </c>
      <c r="K20">
        <v>20</v>
      </c>
      <c r="L20">
        <v>20</v>
      </c>
      <c r="M20">
        <v>58</v>
      </c>
      <c r="N20">
        <v>47</v>
      </c>
      <c r="O20">
        <v>38</v>
      </c>
      <c r="P20">
        <v>48</v>
      </c>
      <c r="Q20">
        <v>49</v>
      </c>
      <c r="R20">
        <v>29</v>
      </c>
      <c r="S20">
        <v>38</v>
      </c>
      <c r="T20">
        <v>30</v>
      </c>
      <c r="U20">
        <v>32</v>
      </c>
      <c r="V20">
        <v>55</v>
      </c>
      <c r="W20">
        <v>49</v>
      </c>
      <c r="X20">
        <v>70</v>
      </c>
      <c r="Y20">
        <v>47</v>
      </c>
    </row>
    <row r="21" spans="1:25" x14ac:dyDescent="0.25">
      <c r="A21" t="s">
        <v>78</v>
      </c>
      <c r="B21" t="s">
        <v>79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0.09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</row>
    <row r="22" spans="1:25" x14ac:dyDescent="0.25">
      <c r="A22" t="s">
        <v>80</v>
      </c>
      <c r="B22" t="s">
        <v>81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</row>
    <row r="23" spans="1:25" x14ac:dyDescent="0.25">
      <c r="A23" t="s">
        <v>82</v>
      </c>
      <c r="B23" t="s">
        <v>81</v>
      </c>
      <c r="C23">
        <v>26</v>
      </c>
      <c r="D23">
        <v>26</v>
      </c>
      <c r="E23">
        <v>26</v>
      </c>
      <c r="F23">
        <v>30</v>
      </c>
      <c r="G23">
        <v>26</v>
      </c>
      <c r="H23">
        <v>26</v>
      </c>
      <c r="I23">
        <v>26</v>
      </c>
      <c r="J23">
        <v>26</v>
      </c>
      <c r="K23">
        <v>26</v>
      </c>
      <c r="L23">
        <v>26</v>
      </c>
      <c r="M23">
        <v>31</v>
      </c>
      <c r="N23">
        <v>26</v>
      </c>
      <c r="O23">
        <v>26</v>
      </c>
      <c r="P23">
        <v>26</v>
      </c>
      <c r="Q23">
        <v>26</v>
      </c>
      <c r="R23">
        <v>26</v>
      </c>
      <c r="S23">
        <v>26</v>
      </c>
      <c r="T23">
        <v>26</v>
      </c>
      <c r="U23">
        <v>26</v>
      </c>
      <c r="V23">
        <v>26</v>
      </c>
      <c r="W23">
        <v>26</v>
      </c>
      <c r="X23">
        <v>26</v>
      </c>
      <c r="Y23">
        <v>26</v>
      </c>
    </row>
    <row r="24" spans="1:25" x14ac:dyDescent="0.25">
      <c r="A24" t="s">
        <v>83</v>
      </c>
      <c r="B24" t="s">
        <v>153</v>
      </c>
      <c r="D24">
        <v>13.8</v>
      </c>
      <c r="E24">
        <v>9.17</v>
      </c>
      <c r="F24">
        <v>12.1</v>
      </c>
      <c r="G24">
        <v>15.3</v>
      </c>
      <c r="H24">
        <v>19.399999999999999</v>
      </c>
      <c r="I24">
        <v>19.2</v>
      </c>
      <c r="J24">
        <v>13.5</v>
      </c>
      <c r="K24">
        <v>13.7</v>
      </c>
      <c r="L24">
        <v>12.1</v>
      </c>
      <c r="M24">
        <v>27.3</v>
      </c>
      <c r="N24">
        <v>13.2</v>
      </c>
      <c r="O24">
        <v>14.5</v>
      </c>
      <c r="P24">
        <v>11.7</v>
      </c>
      <c r="Q24">
        <v>12.5</v>
      </c>
      <c r="R24">
        <v>8.9600000000000009</v>
      </c>
      <c r="S24">
        <v>10.8</v>
      </c>
      <c r="T24">
        <v>12</v>
      </c>
      <c r="U24">
        <v>11.9</v>
      </c>
      <c r="V24">
        <v>14.6</v>
      </c>
      <c r="W24">
        <v>22.4</v>
      </c>
      <c r="X24">
        <v>16.7</v>
      </c>
      <c r="Y24">
        <v>11.4</v>
      </c>
    </row>
    <row r="25" spans="1:25" x14ac:dyDescent="0.25">
      <c r="A25" t="s">
        <v>85</v>
      </c>
      <c r="B25" t="s">
        <v>86</v>
      </c>
      <c r="C25">
        <v>2E-3</v>
      </c>
      <c r="E25">
        <v>2E-3</v>
      </c>
      <c r="G25">
        <v>2E-3</v>
      </c>
      <c r="H25">
        <v>2E-3</v>
      </c>
      <c r="I25">
        <v>2E-3</v>
      </c>
      <c r="J25">
        <v>2E-3</v>
      </c>
      <c r="K25">
        <v>2E-3</v>
      </c>
      <c r="L25">
        <v>2E-3</v>
      </c>
      <c r="M25">
        <v>2E-3</v>
      </c>
      <c r="N25">
        <v>2E-3</v>
      </c>
      <c r="O25">
        <v>2E-3</v>
      </c>
      <c r="P25">
        <v>2E-3</v>
      </c>
      <c r="Q25">
        <v>2E-3</v>
      </c>
      <c r="R25">
        <v>2E-3</v>
      </c>
      <c r="S25">
        <v>2E-3</v>
      </c>
      <c r="T25">
        <v>2E-3</v>
      </c>
      <c r="U25">
        <v>2E-3</v>
      </c>
      <c r="V25">
        <v>2E-3</v>
      </c>
      <c r="W25">
        <v>2E-3</v>
      </c>
      <c r="X25">
        <v>2E-3</v>
      </c>
      <c r="Y25">
        <v>2E-3</v>
      </c>
    </row>
    <row r="26" spans="1:25" s="2" customFormat="1" x14ac:dyDescent="0.25">
      <c r="A26" s="2" t="s">
        <v>87</v>
      </c>
      <c r="B26" s="2" t="s">
        <v>88</v>
      </c>
      <c r="C26" s="2">
        <v>0.33</v>
      </c>
      <c r="D26" s="2">
        <v>0.61</v>
      </c>
      <c r="E26" s="2">
        <v>0.27</v>
      </c>
      <c r="F26" s="2">
        <v>0.18</v>
      </c>
      <c r="G26" s="2">
        <v>0.35</v>
      </c>
      <c r="H26" s="2">
        <v>0.28999999999999998</v>
      </c>
      <c r="I26" s="2">
        <v>0.56999999999999995</v>
      </c>
      <c r="J26" s="2">
        <v>0.71</v>
      </c>
      <c r="K26" s="2">
        <v>0.47</v>
      </c>
      <c r="L26" s="2">
        <v>0.33</v>
      </c>
      <c r="M26" s="2">
        <v>1</v>
      </c>
      <c r="N26" s="2">
        <v>0.37</v>
      </c>
      <c r="O26" s="2">
        <v>1.66</v>
      </c>
      <c r="P26" s="2">
        <v>1.24</v>
      </c>
      <c r="Q26" s="2">
        <v>1.72</v>
      </c>
      <c r="R26" s="2">
        <v>0.35</v>
      </c>
      <c r="S26" s="2">
        <v>0.3</v>
      </c>
      <c r="T26" s="2">
        <v>0.24</v>
      </c>
      <c r="U26" s="2">
        <v>0.26</v>
      </c>
      <c r="V26" s="2">
        <v>0.72</v>
      </c>
      <c r="W26" s="2">
        <v>0.62</v>
      </c>
      <c r="X26" s="2">
        <v>0.57999999999999996</v>
      </c>
      <c r="Y26" s="2">
        <v>0.35</v>
      </c>
    </row>
    <row r="27" spans="1:25" s="2" customFormat="1" x14ac:dyDescent="0.25">
      <c r="A27" s="2" t="s">
        <v>89</v>
      </c>
      <c r="B27" s="2" t="s">
        <v>88</v>
      </c>
      <c r="C27" s="2">
        <v>1.35</v>
      </c>
      <c r="D27" s="2">
        <v>1.42</v>
      </c>
      <c r="E27" s="2">
        <v>0.91</v>
      </c>
      <c r="F27" s="2">
        <v>0.44</v>
      </c>
      <c r="G27" s="2">
        <v>0.61</v>
      </c>
      <c r="H27" s="2">
        <v>0.76</v>
      </c>
      <c r="I27" s="2">
        <v>1.28</v>
      </c>
      <c r="J27" s="2">
        <v>3.63</v>
      </c>
      <c r="K27" s="2">
        <v>1.54</v>
      </c>
      <c r="L27" s="2">
        <v>2.64</v>
      </c>
      <c r="M27" s="2">
        <v>2.98</v>
      </c>
      <c r="N27" s="2">
        <v>1.64</v>
      </c>
      <c r="O27" s="2">
        <v>1.96</v>
      </c>
      <c r="P27" s="2">
        <v>1.76</v>
      </c>
      <c r="Q27" s="2">
        <v>3.72</v>
      </c>
      <c r="R27" s="2">
        <v>0.78</v>
      </c>
      <c r="S27" s="2">
        <v>0.88</v>
      </c>
      <c r="T27" s="2">
        <v>0.6</v>
      </c>
      <c r="U27" s="2">
        <v>0.57999999999999996</v>
      </c>
      <c r="V27" s="2">
        <v>1.51</v>
      </c>
      <c r="W27" s="2">
        <v>2.2200000000000002</v>
      </c>
      <c r="X27" s="2">
        <v>6.79</v>
      </c>
      <c r="Y27" s="2">
        <v>1.42</v>
      </c>
    </row>
    <row r="28" spans="1:25" x14ac:dyDescent="0.25">
      <c r="A28" t="s">
        <v>90</v>
      </c>
      <c r="B28" t="s">
        <v>91</v>
      </c>
      <c r="C28">
        <v>0.05</v>
      </c>
      <c r="D28">
        <v>0.05</v>
      </c>
      <c r="E28">
        <v>0.05</v>
      </c>
      <c r="F28">
        <v>0.05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0.05</v>
      </c>
      <c r="N28">
        <v>0.24</v>
      </c>
      <c r="O28">
        <v>0.05</v>
      </c>
      <c r="P28">
        <v>0.05</v>
      </c>
      <c r="Q28">
        <v>0.05</v>
      </c>
      <c r="R28">
        <v>0.05</v>
      </c>
      <c r="S28">
        <v>0.05</v>
      </c>
      <c r="T28">
        <v>0.05</v>
      </c>
      <c r="U28">
        <v>0.05</v>
      </c>
      <c r="V28">
        <v>0.05</v>
      </c>
      <c r="W28">
        <v>0.05</v>
      </c>
      <c r="X28">
        <v>0.05</v>
      </c>
      <c r="Y28">
        <v>0.05</v>
      </c>
    </row>
    <row r="29" spans="1:25" x14ac:dyDescent="0.25">
      <c r="A29" t="s">
        <v>92</v>
      </c>
      <c r="B29" t="s">
        <v>93</v>
      </c>
      <c r="C29">
        <v>0.15</v>
      </c>
      <c r="D29">
        <v>0.02</v>
      </c>
      <c r="E29">
        <v>0.02</v>
      </c>
      <c r="F29">
        <v>0.04</v>
      </c>
      <c r="G29">
        <v>0.02</v>
      </c>
      <c r="H29">
        <v>0.02</v>
      </c>
      <c r="I29">
        <v>0.02</v>
      </c>
      <c r="J29">
        <v>7.0000000000000007E-2</v>
      </c>
      <c r="K29">
        <v>0.02</v>
      </c>
      <c r="L29">
        <v>0.04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</row>
    <row r="30" spans="1:25" x14ac:dyDescent="0.25">
      <c r="A30" t="s">
        <v>94</v>
      </c>
      <c r="B30" t="s">
        <v>95</v>
      </c>
      <c r="C30">
        <v>0.1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</row>
    <row r="31" spans="1:25" s="2" customFormat="1" x14ac:dyDescent="0.25">
      <c r="A31" s="2" t="s">
        <v>96</v>
      </c>
      <c r="B31" s="2" t="s">
        <v>97</v>
      </c>
      <c r="C31" s="2">
        <v>0.06</v>
      </c>
      <c r="D31" s="2">
        <v>7.0000000000000007E-2</v>
      </c>
      <c r="E31" s="2">
        <v>0.04</v>
      </c>
      <c r="F31" s="2">
        <v>2.5000000000000001E-2</v>
      </c>
      <c r="G31" s="2">
        <v>0.04</v>
      </c>
      <c r="H31" s="2">
        <v>0.05</v>
      </c>
      <c r="I31" s="2">
        <v>0.08</v>
      </c>
      <c r="J31" s="2">
        <v>0.08</v>
      </c>
      <c r="K31" s="2">
        <v>0.08</v>
      </c>
      <c r="L31" s="2">
        <v>0.03</v>
      </c>
      <c r="M31" s="2">
        <v>0.19</v>
      </c>
      <c r="N31" s="2">
        <v>0.1</v>
      </c>
      <c r="O31" s="2">
        <v>0.14000000000000001</v>
      </c>
      <c r="P31" s="2">
        <v>0.11</v>
      </c>
      <c r="Q31" s="2">
        <v>0.27</v>
      </c>
      <c r="R31" s="2">
        <v>0.03</v>
      </c>
      <c r="S31" s="2">
        <v>0.03</v>
      </c>
      <c r="T31" s="2">
        <v>0.09</v>
      </c>
      <c r="U31" s="2">
        <v>0.04</v>
      </c>
      <c r="V31" s="2">
        <v>0.04</v>
      </c>
      <c r="W31" s="2">
        <v>0.13400000000000001</v>
      </c>
      <c r="X31" s="2">
        <v>3.3000000000000002E-2</v>
      </c>
      <c r="Y31" s="2">
        <v>5.7000000000000002E-2</v>
      </c>
    </row>
    <row r="32" spans="1:25" s="2" customFormat="1" x14ac:dyDescent="0.25">
      <c r="A32" s="2" t="s">
        <v>98</v>
      </c>
      <c r="B32" s="2" t="s">
        <v>97</v>
      </c>
      <c r="C32" s="2">
        <v>0.1</v>
      </c>
      <c r="D32" s="2">
        <v>0.11</v>
      </c>
      <c r="E32" s="2">
        <v>0.05</v>
      </c>
      <c r="F32" s="2">
        <v>2.5000000000000001E-2</v>
      </c>
      <c r="G32" s="2">
        <v>0.05</v>
      </c>
      <c r="H32" s="2">
        <v>0.05</v>
      </c>
      <c r="I32" s="2">
        <v>0.12</v>
      </c>
      <c r="J32" s="2">
        <v>0.12</v>
      </c>
      <c r="K32" s="2">
        <v>0.08</v>
      </c>
      <c r="L32" s="2">
        <v>0.22</v>
      </c>
      <c r="M32" s="2">
        <v>0.32</v>
      </c>
      <c r="N32" s="2">
        <v>0.15</v>
      </c>
      <c r="O32" s="2">
        <v>0.14000000000000001</v>
      </c>
      <c r="P32" s="2">
        <v>0.11</v>
      </c>
      <c r="Q32" s="2">
        <v>0.28999999999999998</v>
      </c>
      <c r="R32" s="2">
        <v>0.04</v>
      </c>
      <c r="S32" s="2">
        <v>0.04</v>
      </c>
      <c r="T32" s="2">
        <v>0.09</v>
      </c>
      <c r="U32" s="2">
        <v>0.04</v>
      </c>
      <c r="V32" s="2">
        <v>0.09</v>
      </c>
      <c r="W32" s="2">
        <v>0.20799999999999999</v>
      </c>
      <c r="X32" s="2">
        <v>0.23499999999999999</v>
      </c>
      <c r="Y32" s="2">
        <v>9.9000000000000005E-2</v>
      </c>
    </row>
    <row r="33" spans="1:25" x14ac:dyDescent="0.25">
      <c r="A33" t="s">
        <v>99</v>
      </c>
      <c r="B33" t="s">
        <v>100</v>
      </c>
      <c r="C33">
        <v>2.0000000000000001E-4</v>
      </c>
      <c r="D33">
        <v>2.0000000000000001E-4</v>
      </c>
      <c r="E33">
        <v>2.0000000000000001E-4</v>
      </c>
      <c r="F33">
        <v>2.0000000000000001E-4</v>
      </c>
      <c r="G33">
        <v>2.0000000000000001E-4</v>
      </c>
      <c r="H33">
        <v>2.0000000000000001E-4</v>
      </c>
      <c r="I33">
        <v>2.0000000000000001E-4</v>
      </c>
      <c r="J33">
        <v>2.0000000000000001E-4</v>
      </c>
      <c r="K33">
        <v>2.0000000000000001E-4</v>
      </c>
      <c r="L33">
        <v>2.0000000000000001E-4</v>
      </c>
      <c r="M33">
        <v>2.0000000000000001E-4</v>
      </c>
      <c r="N33">
        <v>2.0000000000000001E-4</v>
      </c>
      <c r="O33">
        <v>2.0000000000000001E-4</v>
      </c>
      <c r="P33">
        <v>2.0000000000000001E-4</v>
      </c>
      <c r="Q33">
        <v>2.0000000000000001E-4</v>
      </c>
      <c r="R33">
        <v>2.0000000000000001E-4</v>
      </c>
      <c r="S33">
        <v>2.0000000000000001E-4</v>
      </c>
      <c r="T33">
        <v>2.0000000000000001E-4</v>
      </c>
      <c r="U33">
        <v>2.0000000000000001E-4</v>
      </c>
      <c r="V33">
        <v>2.0000000000000001E-4</v>
      </c>
      <c r="W33">
        <v>2.0000000000000001E-4</v>
      </c>
      <c r="X33">
        <v>2.0000000000000001E-4</v>
      </c>
      <c r="Y33">
        <v>2.0000000000000001E-4</v>
      </c>
    </row>
    <row r="34" spans="1:25" x14ac:dyDescent="0.25">
      <c r="A34" t="s">
        <v>101</v>
      </c>
      <c r="B34" t="s">
        <v>102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  <c r="M34">
        <v>6.3E-2</v>
      </c>
      <c r="N34">
        <v>0.01</v>
      </c>
      <c r="O34">
        <v>0.01</v>
      </c>
      <c r="P34">
        <v>0.01</v>
      </c>
      <c r="Q34">
        <v>0.01</v>
      </c>
      <c r="R34">
        <v>0.01</v>
      </c>
      <c r="S34">
        <v>0.01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</row>
    <row r="35" spans="1:25" x14ac:dyDescent="0.25">
      <c r="A35" t="s">
        <v>103</v>
      </c>
      <c r="B35" t="s">
        <v>104</v>
      </c>
      <c r="C35">
        <v>0.49</v>
      </c>
      <c r="D35">
        <v>0.28000000000000003</v>
      </c>
      <c r="E35">
        <v>1.1299999999999999</v>
      </c>
      <c r="F35">
        <v>0.5</v>
      </c>
      <c r="G35">
        <v>0.33</v>
      </c>
      <c r="H35">
        <v>0.68</v>
      </c>
      <c r="I35">
        <v>0.42</v>
      </c>
      <c r="J35">
        <v>0.4</v>
      </c>
      <c r="K35">
        <v>0.63</v>
      </c>
      <c r="L35">
        <v>0.39</v>
      </c>
      <c r="M35">
        <v>0.18</v>
      </c>
      <c r="N35">
        <v>0.14000000000000001</v>
      </c>
      <c r="O35">
        <v>0.25</v>
      </c>
      <c r="P35">
        <v>0.34</v>
      </c>
      <c r="Q35">
        <v>0.32</v>
      </c>
      <c r="R35">
        <v>0.48</v>
      </c>
      <c r="S35">
        <v>0.42</v>
      </c>
      <c r="T35">
        <v>0.4</v>
      </c>
      <c r="U35">
        <v>0.4</v>
      </c>
      <c r="V35">
        <v>0.36</v>
      </c>
      <c r="W35">
        <v>0.26</v>
      </c>
      <c r="X35">
        <v>0.43</v>
      </c>
      <c r="Y35">
        <v>0.23</v>
      </c>
    </row>
    <row r="36" spans="1:25" x14ac:dyDescent="0.25">
      <c r="A36" t="s">
        <v>105</v>
      </c>
      <c r="B36" t="s">
        <v>106</v>
      </c>
      <c r="C36">
        <v>0.05</v>
      </c>
      <c r="D36">
        <v>0.02</v>
      </c>
      <c r="E36">
        <v>0.05</v>
      </c>
      <c r="F36">
        <v>0.02</v>
      </c>
      <c r="G36">
        <v>0.02</v>
      </c>
      <c r="H36">
        <v>0.02</v>
      </c>
      <c r="I36">
        <v>0.02</v>
      </c>
      <c r="J36">
        <v>0.02</v>
      </c>
      <c r="K36">
        <v>0.02</v>
      </c>
      <c r="L36">
        <v>0.02</v>
      </c>
      <c r="M36">
        <v>0.02</v>
      </c>
      <c r="N36">
        <v>0.02</v>
      </c>
      <c r="O36">
        <v>0.02</v>
      </c>
      <c r="P36">
        <v>0.02</v>
      </c>
      <c r="Q36">
        <v>0.02</v>
      </c>
      <c r="R36">
        <v>0.02</v>
      </c>
      <c r="S36">
        <v>0.02</v>
      </c>
      <c r="T36">
        <v>0.02</v>
      </c>
      <c r="U36">
        <v>0.03</v>
      </c>
      <c r="V36">
        <v>0.03</v>
      </c>
      <c r="W36">
        <v>0.02</v>
      </c>
      <c r="X36">
        <v>0.02</v>
      </c>
      <c r="Y36">
        <v>0.02</v>
      </c>
    </row>
    <row r="37" spans="1:25" x14ac:dyDescent="0.25">
      <c r="A37" t="s">
        <v>107</v>
      </c>
      <c r="B37" t="s">
        <v>140</v>
      </c>
      <c r="C37">
        <v>0.1</v>
      </c>
      <c r="D37">
        <v>0.06</v>
      </c>
      <c r="E37">
        <v>0.06</v>
      </c>
      <c r="F37">
        <v>0.06</v>
      </c>
      <c r="G37">
        <v>0.28999999999999998</v>
      </c>
      <c r="H37">
        <v>0.06</v>
      </c>
      <c r="I37">
        <v>0.06</v>
      </c>
      <c r="J37">
        <v>0.18</v>
      </c>
      <c r="K37">
        <v>0.06</v>
      </c>
      <c r="L37">
        <v>0.06</v>
      </c>
      <c r="M37">
        <v>0.11</v>
      </c>
      <c r="N37">
        <v>0.08</v>
      </c>
      <c r="O37">
        <v>0.06</v>
      </c>
      <c r="P37">
        <v>0.06</v>
      </c>
      <c r="Q37">
        <v>0.06</v>
      </c>
      <c r="R37">
        <v>0.06</v>
      </c>
      <c r="S37">
        <v>0.06</v>
      </c>
      <c r="T37">
        <v>0.06</v>
      </c>
      <c r="U37">
        <v>0.06</v>
      </c>
      <c r="V37">
        <v>0.08</v>
      </c>
      <c r="W37">
        <v>0.06</v>
      </c>
      <c r="X37">
        <v>0.09</v>
      </c>
      <c r="Y37">
        <v>0.06</v>
      </c>
    </row>
    <row r="38" spans="1:25" x14ac:dyDescent="0.25">
      <c r="A38" t="s">
        <v>109</v>
      </c>
      <c r="B38" t="s">
        <v>86</v>
      </c>
      <c r="C38">
        <v>2.5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  <c r="P38">
        <v>2.5</v>
      </c>
      <c r="Q38">
        <v>2.5</v>
      </c>
      <c r="R38">
        <v>2.5</v>
      </c>
      <c r="S38">
        <v>2.5</v>
      </c>
      <c r="T38">
        <v>2.5</v>
      </c>
      <c r="U38">
        <v>2.5</v>
      </c>
      <c r="V38">
        <v>2.5</v>
      </c>
      <c r="W38">
        <v>2.5</v>
      </c>
      <c r="X38">
        <v>2.5</v>
      </c>
      <c r="Y38">
        <v>2.5</v>
      </c>
    </row>
    <row r="39" spans="1:25" x14ac:dyDescent="0.25">
      <c r="A39" t="s">
        <v>110</v>
      </c>
      <c r="B39" t="s">
        <v>81</v>
      </c>
      <c r="C39">
        <v>7.78</v>
      </c>
      <c r="D39">
        <v>8.5500000000000007</v>
      </c>
      <c r="E39">
        <v>8.5500000000000007</v>
      </c>
      <c r="F39">
        <v>6.02</v>
      </c>
      <c r="G39">
        <v>7.09</v>
      </c>
      <c r="H39">
        <v>6.01</v>
      </c>
      <c r="I39">
        <v>3.24</v>
      </c>
      <c r="J39">
        <v>4.51</v>
      </c>
      <c r="K39">
        <v>8.1999999999999993</v>
      </c>
      <c r="L39">
        <v>6.2</v>
      </c>
      <c r="M39">
        <v>6.89</v>
      </c>
      <c r="N39">
        <v>6.77</v>
      </c>
      <c r="O39">
        <v>5.0999999999999996</v>
      </c>
      <c r="P39">
        <v>7.24</v>
      </c>
      <c r="Q39">
        <v>6.94</v>
      </c>
      <c r="R39">
        <v>5.32</v>
      </c>
      <c r="S39">
        <v>5.52</v>
      </c>
      <c r="T39">
        <v>6.47</v>
      </c>
      <c r="U39">
        <v>7.04</v>
      </c>
      <c r="V39">
        <v>7.74</v>
      </c>
      <c r="W39">
        <v>7.93</v>
      </c>
      <c r="X39">
        <v>5.4</v>
      </c>
      <c r="Y39">
        <v>5.97</v>
      </c>
    </row>
    <row r="40" spans="1:25" x14ac:dyDescent="0.25">
      <c r="A40" t="s">
        <v>111</v>
      </c>
      <c r="B40" t="s">
        <v>46</v>
      </c>
      <c r="C40">
        <v>6.35</v>
      </c>
      <c r="D40">
        <v>7.3</v>
      </c>
      <c r="E40">
        <v>6.85</v>
      </c>
      <c r="F40">
        <v>6.22</v>
      </c>
      <c r="G40">
        <v>7.58</v>
      </c>
      <c r="H40">
        <v>6.98</v>
      </c>
      <c r="I40">
        <v>7.06</v>
      </c>
      <c r="J40">
        <v>7.52</v>
      </c>
      <c r="K40">
        <v>7.37</v>
      </c>
      <c r="L40">
        <v>6.54</v>
      </c>
      <c r="M40">
        <v>7.38</v>
      </c>
      <c r="N40">
        <v>7</v>
      </c>
      <c r="O40">
        <v>7.17</v>
      </c>
      <c r="P40">
        <v>6.46</v>
      </c>
      <c r="Q40">
        <v>7</v>
      </c>
      <c r="R40">
        <v>7.36</v>
      </c>
      <c r="S40">
        <v>6.57</v>
      </c>
      <c r="T40">
        <v>7.99</v>
      </c>
      <c r="U40">
        <v>6.52</v>
      </c>
      <c r="V40">
        <v>6.45</v>
      </c>
      <c r="W40">
        <v>7.34</v>
      </c>
      <c r="X40">
        <v>7.45</v>
      </c>
      <c r="Y40">
        <v>6.99</v>
      </c>
    </row>
    <row r="41" spans="1:25" x14ac:dyDescent="0.25">
      <c r="A41" t="s">
        <v>112</v>
      </c>
      <c r="B41" t="s">
        <v>113</v>
      </c>
      <c r="C41">
        <v>5.0000000000000001E-3</v>
      </c>
      <c r="D41">
        <v>5.0000000000000001E-3</v>
      </c>
      <c r="E41">
        <v>5.0000000000000001E-3</v>
      </c>
      <c r="F41">
        <v>5.0000000000000001E-3</v>
      </c>
      <c r="G41">
        <v>5.0000000000000001E-3</v>
      </c>
      <c r="H41">
        <v>5.0000000000000001E-3</v>
      </c>
      <c r="I41">
        <v>5.0000000000000001E-3</v>
      </c>
      <c r="J41">
        <v>5.0000000000000001E-3</v>
      </c>
      <c r="K41">
        <v>5.0000000000000001E-3</v>
      </c>
      <c r="L41">
        <v>5.0000000000000001E-3</v>
      </c>
      <c r="M41">
        <v>5.0000000000000001E-3</v>
      </c>
      <c r="N41">
        <v>5.0000000000000001E-3</v>
      </c>
      <c r="O41">
        <v>5.0000000000000001E-3</v>
      </c>
      <c r="P41">
        <v>5.0000000000000001E-3</v>
      </c>
      <c r="Q41">
        <v>5.0000000000000001E-3</v>
      </c>
      <c r="R41">
        <v>5.0000000000000001E-3</v>
      </c>
      <c r="S41">
        <v>5.0000000000000001E-3</v>
      </c>
      <c r="T41">
        <v>5.0000000000000001E-3</v>
      </c>
      <c r="U41">
        <v>5.0000000000000001E-3</v>
      </c>
      <c r="V41">
        <v>5.0000000000000001E-3</v>
      </c>
      <c r="W41">
        <v>5.0000000000000001E-3</v>
      </c>
      <c r="X41">
        <v>5.0000000000000001E-3</v>
      </c>
      <c r="Y41">
        <v>8.0000000000000002E-3</v>
      </c>
    </row>
    <row r="42" spans="1:25" x14ac:dyDescent="0.25">
      <c r="A42" t="s">
        <v>114</v>
      </c>
      <c r="B42" t="s">
        <v>115</v>
      </c>
      <c r="C42">
        <v>0.01</v>
      </c>
      <c r="D42">
        <v>0.01</v>
      </c>
      <c r="E42">
        <v>0.01</v>
      </c>
      <c r="F42">
        <v>0.01</v>
      </c>
      <c r="G42">
        <v>0.01</v>
      </c>
      <c r="H42">
        <v>0.01</v>
      </c>
      <c r="I42">
        <v>0.01</v>
      </c>
      <c r="J42">
        <v>0.01</v>
      </c>
      <c r="K42">
        <v>0.01</v>
      </c>
      <c r="L42">
        <v>0.01</v>
      </c>
      <c r="M42">
        <v>0.01</v>
      </c>
      <c r="N42">
        <v>0.01</v>
      </c>
      <c r="O42">
        <v>0.01</v>
      </c>
      <c r="P42">
        <v>0.01</v>
      </c>
      <c r="Q42">
        <v>0.01</v>
      </c>
      <c r="R42">
        <v>0.01</v>
      </c>
      <c r="S42">
        <v>0.01</v>
      </c>
      <c r="T42">
        <v>0.01</v>
      </c>
      <c r="U42">
        <v>0.01</v>
      </c>
      <c r="V42">
        <v>0.01</v>
      </c>
      <c r="W42">
        <v>0.01</v>
      </c>
      <c r="X42">
        <v>0.01</v>
      </c>
      <c r="Y42">
        <v>0.01</v>
      </c>
    </row>
    <row r="43" spans="1:25" x14ac:dyDescent="0.25">
      <c r="A43" t="s">
        <v>116</v>
      </c>
      <c r="B43" t="s">
        <v>117</v>
      </c>
      <c r="C43">
        <v>31</v>
      </c>
      <c r="D43">
        <v>39</v>
      </c>
      <c r="E43">
        <v>32.200000000000003</v>
      </c>
      <c r="F43">
        <v>27</v>
      </c>
      <c r="G43">
        <v>29</v>
      </c>
      <c r="H43">
        <v>53.5</v>
      </c>
      <c r="I43">
        <v>61</v>
      </c>
      <c r="J43">
        <v>60</v>
      </c>
      <c r="K43">
        <v>44</v>
      </c>
      <c r="L43">
        <v>40</v>
      </c>
      <c r="M43">
        <v>17</v>
      </c>
      <c r="N43">
        <v>41</v>
      </c>
      <c r="O43">
        <v>57.5</v>
      </c>
      <c r="P43">
        <v>36</v>
      </c>
      <c r="Q43">
        <v>40.5</v>
      </c>
      <c r="R43">
        <v>35</v>
      </c>
      <c r="S43">
        <v>37.5</v>
      </c>
      <c r="T43">
        <v>38</v>
      </c>
      <c r="U43">
        <v>28</v>
      </c>
      <c r="V43">
        <v>45.5</v>
      </c>
      <c r="W43">
        <v>30.5</v>
      </c>
      <c r="X43">
        <v>84</v>
      </c>
      <c r="Y43">
        <v>116</v>
      </c>
    </row>
    <row r="44" spans="1:25" s="2" customFormat="1" ht="30" x14ac:dyDescent="0.25">
      <c r="A44" s="3" t="s">
        <v>118</v>
      </c>
      <c r="B44" s="2" t="s">
        <v>119</v>
      </c>
      <c r="C44" s="2">
        <v>12</v>
      </c>
      <c r="D44" s="2">
        <v>11</v>
      </c>
      <c r="E44" s="2">
        <v>16.5</v>
      </c>
      <c r="F44" s="2">
        <v>11</v>
      </c>
      <c r="G44" s="2">
        <v>11</v>
      </c>
      <c r="H44" s="2">
        <v>11</v>
      </c>
      <c r="I44" s="2">
        <v>11</v>
      </c>
      <c r="J44" s="2">
        <v>23</v>
      </c>
      <c r="K44" s="2">
        <v>22</v>
      </c>
      <c r="L44" s="2">
        <v>68</v>
      </c>
      <c r="M44" s="2">
        <v>26</v>
      </c>
      <c r="N44" s="2">
        <v>11</v>
      </c>
      <c r="O44" s="2">
        <v>43.5</v>
      </c>
      <c r="P44" s="2">
        <v>11</v>
      </c>
      <c r="Q44" s="2">
        <v>12</v>
      </c>
      <c r="R44" s="2">
        <v>13</v>
      </c>
      <c r="S44" s="2">
        <v>12</v>
      </c>
      <c r="T44" s="2">
        <v>11</v>
      </c>
      <c r="U44" s="2">
        <v>11</v>
      </c>
      <c r="V44" s="2">
        <v>22.5</v>
      </c>
      <c r="W44" s="2">
        <v>11</v>
      </c>
      <c r="X44" s="2">
        <v>18</v>
      </c>
      <c r="Y44" s="2">
        <v>11</v>
      </c>
    </row>
    <row r="45" spans="1:25" x14ac:dyDescent="0.25">
      <c r="A45" t="s">
        <v>120</v>
      </c>
      <c r="B45" t="s">
        <v>121</v>
      </c>
      <c r="C45">
        <v>0.3</v>
      </c>
      <c r="E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  <c r="X45">
        <v>0.3</v>
      </c>
      <c r="Y45">
        <v>0.3</v>
      </c>
    </row>
    <row r="46" spans="1:25" x14ac:dyDescent="0.25">
      <c r="A46" t="s">
        <v>122</v>
      </c>
      <c r="B46" t="s">
        <v>123</v>
      </c>
      <c r="C46">
        <v>2.35</v>
      </c>
      <c r="D46">
        <v>2.04</v>
      </c>
      <c r="E46">
        <v>1.2</v>
      </c>
      <c r="F46">
        <v>1.01</v>
      </c>
      <c r="G46">
        <v>2.21</v>
      </c>
      <c r="H46">
        <v>2.61</v>
      </c>
      <c r="I46">
        <v>2.0299999999999998</v>
      </c>
      <c r="J46">
        <v>2.25</v>
      </c>
      <c r="K46">
        <v>2.11</v>
      </c>
      <c r="L46">
        <v>1.89</v>
      </c>
      <c r="M46">
        <v>4.42</v>
      </c>
      <c r="N46">
        <v>2.17</v>
      </c>
      <c r="O46">
        <v>4.1500000000000004</v>
      </c>
      <c r="P46">
        <v>1.8</v>
      </c>
      <c r="Q46">
        <v>1.35</v>
      </c>
      <c r="R46">
        <v>1.48</v>
      </c>
      <c r="S46">
        <v>1.58</v>
      </c>
      <c r="T46">
        <v>1.75</v>
      </c>
      <c r="U46">
        <v>1.88</v>
      </c>
      <c r="V46">
        <v>1.75</v>
      </c>
      <c r="W46">
        <v>4.49</v>
      </c>
      <c r="X46">
        <v>2.31</v>
      </c>
      <c r="Y46">
        <v>1.34</v>
      </c>
    </row>
    <row r="47" spans="1:25" x14ac:dyDescent="0.25">
      <c r="A47" t="s">
        <v>124</v>
      </c>
      <c r="B47" t="s">
        <v>125</v>
      </c>
      <c r="C47">
        <v>2E-3</v>
      </c>
      <c r="D47">
        <v>6.0000000000000001E-3</v>
      </c>
      <c r="E47">
        <v>2E-3</v>
      </c>
      <c r="F47">
        <v>2E-3</v>
      </c>
      <c r="G47">
        <v>2E-3</v>
      </c>
      <c r="H47">
        <v>2E-3</v>
      </c>
      <c r="I47">
        <v>2E-3</v>
      </c>
      <c r="J47">
        <v>2E-3</v>
      </c>
      <c r="K47">
        <v>2E-3</v>
      </c>
      <c r="L47">
        <v>2E-3</v>
      </c>
      <c r="M47">
        <v>2E-3</v>
      </c>
      <c r="N47">
        <v>2E-3</v>
      </c>
      <c r="O47">
        <v>2E-3</v>
      </c>
      <c r="P47">
        <v>2E-3</v>
      </c>
      <c r="Q47">
        <v>2E-3</v>
      </c>
      <c r="R47">
        <v>2E-3</v>
      </c>
      <c r="S47">
        <v>2E-3</v>
      </c>
      <c r="T47">
        <v>2E-3</v>
      </c>
      <c r="U47">
        <v>2E-3</v>
      </c>
      <c r="V47">
        <v>2E-3</v>
      </c>
      <c r="W47">
        <v>2E-3</v>
      </c>
      <c r="X47">
        <v>2E-3</v>
      </c>
      <c r="Y47">
        <v>2E-3</v>
      </c>
    </row>
    <row r="48" spans="1:25" x14ac:dyDescent="0.25">
      <c r="A48" t="s">
        <v>126</v>
      </c>
      <c r="B48" t="s">
        <v>127</v>
      </c>
      <c r="D48">
        <v>30</v>
      </c>
      <c r="E48">
        <v>31</v>
      </c>
      <c r="F48">
        <v>31.5</v>
      </c>
      <c r="G48">
        <v>26.7</v>
      </c>
      <c r="H48">
        <v>26.8</v>
      </c>
      <c r="I48">
        <v>25.5</v>
      </c>
      <c r="J48">
        <v>27.6</v>
      </c>
      <c r="K48">
        <v>26.5</v>
      </c>
      <c r="L48">
        <v>23.1</v>
      </c>
      <c r="M48">
        <v>31.7</v>
      </c>
      <c r="N48">
        <v>29.3</v>
      </c>
      <c r="O48">
        <v>29.5</v>
      </c>
      <c r="P48">
        <v>27.9</v>
      </c>
      <c r="Q48">
        <v>29.5</v>
      </c>
      <c r="R48">
        <v>31.2</v>
      </c>
      <c r="S48">
        <v>28</v>
      </c>
      <c r="T48">
        <v>26.2</v>
      </c>
      <c r="U48">
        <v>30.2</v>
      </c>
      <c r="V48">
        <v>30.8</v>
      </c>
      <c r="W48">
        <v>31.7</v>
      </c>
      <c r="X48">
        <v>28</v>
      </c>
      <c r="Y48">
        <v>28</v>
      </c>
    </row>
    <row r="49" spans="1:27" x14ac:dyDescent="0.25">
      <c r="A49" t="s">
        <v>128</v>
      </c>
      <c r="B49" t="s">
        <v>127</v>
      </c>
      <c r="C49">
        <v>27.3</v>
      </c>
      <c r="D49">
        <v>23.5</v>
      </c>
      <c r="E49">
        <v>24</v>
      </c>
      <c r="F49">
        <v>25.3</v>
      </c>
      <c r="G49">
        <v>26.7</v>
      </c>
      <c r="H49">
        <v>26.8</v>
      </c>
      <c r="I49">
        <v>26.8</v>
      </c>
      <c r="J49">
        <v>27.6</v>
      </c>
      <c r="K49">
        <v>25.3</v>
      </c>
      <c r="L49">
        <v>26.8</v>
      </c>
      <c r="M49">
        <v>25.6</v>
      </c>
      <c r="N49">
        <v>29.9</v>
      </c>
      <c r="O49">
        <v>27.3</v>
      </c>
      <c r="P49">
        <v>26.5</v>
      </c>
      <c r="Q49">
        <v>25.6</v>
      </c>
      <c r="R49">
        <v>25.2</v>
      </c>
      <c r="S49">
        <v>24.6</v>
      </c>
      <c r="T49">
        <v>26.8</v>
      </c>
      <c r="U49">
        <v>26.9</v>
      </c>
      <c r="V49">
        <v>26.3</v>
      </c>
      <c r="W49">
        <v>25.8</v>
      </c>
      <c r="X49">
        <v>25.9</v>
      </c>
      <c r="Y49">
        <v>24</v>
      </c>
    </row>
    <row r="50" spans="1:27" x14ac:dyDescent="0.25">
      <c r="A50" t="s">
        <v>129</v>
      </c>
      <c r="B50" t="s">
        <v>130</v>
      </c>
      <c r="C50">
        <v>19.399999999999999</v>
      </c>
      <c r="D50">
        <v>14.5</v>
      </c>
      <c r="E50">
        <v>21.3</v>
      </c>
      <c r="F50">
        <v>6.44</v>
      </c>
      <c r="G50">
        <v>5.66</v>
      </c>
      <c r="H50">
        <v>9.19</v>
      </c>
      <c r="I50">
        <v>13.2</v>
      </c>
      <c r="J50">
        <v>76</v>
      </c>
      <c r="K50">
        <v>16.100000000000001</v>
      </c>
      <c r="L50">
        <v>35.799999999999997</v>
      </c>
      <c r="M50">
        <v>18.100000000000001</v>
      </c>
      <c r="N50">
        <v>18</v>
      </c>
      <c r="O50">
        <v>20.100000000000001</v>
      </c>
      <c r="P50">
        <v>17</v>
      </c>
      <c r="Q50">
        <v>27</v>
      </c>
      <c r="R50">
        <v>8.5299999999999994</v>
      </c>
      <c r="S50">
        <v>7.29</v>
      </c>
      <c r="T50">
        <v>6.98</v>
      </c>
      <c r="U50">
        <v>8.84</v>
      </c>
      <c r="V50">
        <v>17.2</v>
      </c>
      <c r="W50">
        <v>17.5</v>
      </c>
      <c r="X50">
        <v>32.5</v>
      </c>
      <c r="Y50">
        <v>12</v>
      </c>
    </row>
    <row r="51" spans="1:27" x14ac:dyDescent="0.25">
      <c r="A51" t="s">
        <v>131</v>
      </c>
      <c r="B51" t="s">
        <v>132</v>
      </c>
      <c r="C51">
        <v>0.02</v>
      </c>
      <c r="D51">
        <v>0.02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v>0.02</v>
      </c>
      <c r="K51">
        <v>0.02</v>
      </c>
      <c r="L51">
        <v>0.02</v>
      </c>
      <c r="M51">
        <v>0.02</v>
      </c>
      <c r="N51">
        <v>0.02</v>
      </c>
      <c r="O51">
        <v>0.02</v>
      </c>
      <c r="P51">
        <v>0.02</v>
      </c>
      <c r="Q51">
        <v>0.02</v>
      </c>
      <c r="R51">
        <v>0.02</v>
      </c>
      <c r="S51">
        <v>0.02</v>
      </c>
      <c r="T51">
        <v>0.02</v>
      </c>
      <c r="U51">
        <v>0.02</v>
      </c>
      <c r="V51">
        <v>0.02</v>
      </c>
      <c r="W51">
        <v>0.02</v>
      </c>
      <c r="X51">
        <v>0.02</v>
      </c>
      <c r="Y51">
        <v>0.01</v>
      </c>
    </row>
    <row r="52" spans="1:27" x14ac:dyDescent="0.25">
      <c r="A52" t="s">
        <v>133</v>
      </c>
      <c r="B52" t="s">
        <v>134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</v>
      </c>
      <c r="K52">
        <v>0.1</v>
      </c>
      <c r="L52">
        <v>0.1</v>
      </c>
      <c r="M52">
        <v>0.1</v>
      </c>
      <c r="N52">
        <v>0.1</v>
      </c>
      <c r="O52">
        <v>0.1</v>
      </c>
      <c r="P52">
        <v>0.22</v>
      </c>
      <c r="Q52">
        <v>0.1</v>
      </c>
      <c r="R52">
        <v>0.1</v>
      </c>
      <c r="S52">
        <v>0.1</v>
      </c>
      <c r="T52">
        <v>0.1</v>
      </c>
      <c r="U52">
        <v>0.1</v>
      </c>
      <c r="V52">
        <v>0.1</v>
      </c>
      <c r="W52">
        <v>0.1</v>
      </c>
      <c r="X52">
        <v>0.1</v>
      </c>
      <c r="Y52">
        <v>0.1</v>
      </c>
    </row>
    <row r="55" spans="1:27" x14ac:dyDescent="0.25">
      <c r="A55" s="14" t="s">
        <v>156</v>
      </c>
      <c r="C55">
        <f>IF(C4="","",MONTH(C4))</f>
        <v>4</v>
      </c>
      <c r="D55">
        <f t="shared" ref="D55:Y55" si="0">IF(D4="","",MONTH(D4))</f>
        <v>5</v>
      </c>
      <c r="E55">
        <f t="shared" si="0"/>
        <v>6</v>
      </c>
      <c r="F55">
        <f t="shared" si="0"/>
        <v>7</v>
      </c>
      <c r="G55">
        <f t="shared" si="0"/>
        <v>8</v>
      </c>
      <c r="H55">
        <f t="shared" si="0"/>
        <v>9</v>
      </c>
      <c r="I55">
        <f t="shared" si="0"/>
        <v>10</v>
      </c>
      <c r="J55">
        <f t="shared" si="0"/>
        <v>11</v>
      </c>
      <c r="K55">
        <f t="shared" si="0"/>
        <v>12</v>
      </c>
      <c r="L55">
        <f t="shared" si="0"/>
        <v>1</v>
      </c>
      <c r="M55">
        <f t="shared" si="0"/>
        <v>2</v>
      </c>
      <c r="N55">
        <f t="shared" si="0"/>
        <v>3</v>
      </c>
      <c r="O55">
        <f t="shared" si="0"/>
        <v>4</v>
      </c>
      <c r="P55">
        <f t="shared" si="0"/>
        <v>5</v>
      </c>
      <c r="Q55">
        <f t="shared" si="0"/>
        <v>6</v>
      </c>
      <c r="R55">
        <f t="shared" si="0"/>
        <v>7</v>
      </c>
      <c r="S55">
        <f t="shared" si="0"/>
        <v>8</v>
      </c>
      <c r="T55">
        <f t="shared" si="0"/>
        <v>9</v>
      </c>
      <c r="U55">
        <f t="shared" si="0"/>
        <v>10</v>
      </c>
      <c r="V55">
        <f t="shared" si="0"/>
        <v>11</v>
      </c>
      <c r="W55">
        <f t="shared" si="0"/>
        <v>12</v>
      </c>
      <c r="X55">
        <f t="shared" si="0"/>
        <v>1</v>
      </c>
      <c r="Y55">
        <f t="shared" si="0"/>
        <v>4</v>
      </c>
    </row>
    <row r="56" spans="1:27" s="6" customFormat="1" x14ac:dyDescent="0.25">
      <c r="A56" s="14" t="s">
        <v>265</v>
      </c>
      <c r="C56" s="6" t="str">
        <f>IF(C55="","",IF(AND(C55&gt;=6,C55&lt;=10),"dry","wet"))</f>
        <v>wet</v>
      </c>
      <c r="D56" s="6" t="str">
        <f t="shared" ref="D56:Y56" si="1">IF(D55="","",IF(AND(D55&gt;=6,D55&lt;=10),"dry","wet"))</f>
        <v>wet</v>
      </c>
      <c r="E56" s="6" t="str">
        <f t="shared" si="1"/>
        <v>dry</v>
      </c>
      <c r="F56" s="6" t="str">
        <f t="shared" si="1"/>
        <v>dry</v>
      </c>
      <c r="G56" s="6" t="str">
        <f t="shared" si="1"/>
        <v>dry</v>
      </c>
      <c r="H56" s="6" t="str">
        <f t="shared" si="1"/>
        <v>dry</v>
      </c>
      <c r="I56" s="6" t="str">
        <f t="shared" si="1"/>
        <v>dry</v>
      </c>
      <c r="J56" s="6" t="str">
        <f t="shared" si="1"/>
        <v>wet</v>
      </c>
      <c r="K56" s="6" t="str">
        <f t="shared" si="1"/>
        <v>wet</v>
      </c>
      <c r="L56" s="6" t="str">
        <f t="shared" si="1"/>
        <v>wet</v>
      </c>
      <c r="M56" s="6" t="str">
        <f t="shared" si="1"/>
        <v>wet</v>
      </c>
      <c r="N56" s="6" t="str">
        <f t="shared" si="1"/>
        <v>wet</v>
      </c>
      <c r="O56" s="6" t="str">
        <f t="shared" si="1"/>
        <v>wet</v>
      </c>
      <c r="P56" s="6" t="str">
        <f t="shared" si="1"/>
        <v>wet</v>
      </c>
      <c r="Q56" s="6" t="str">
        <f t="shared" si="1"/>
        <v>dry</v>
      </c>
      <c r="R56" s="6" t="str">
        <f t="shared" si="1"/>
        <v>dry</v>
      </c>
      <c r="S56" s="6" t="str">
        <f t="shared" si="1"/>
        <v>dry</v>
      </c>
      <c r="T56" s="6" t="str">
        <f t="shared" si="1"/>
        <v>dry</v>
      </c>
      <c r="U56" s="6" t="str">
        <f t="shared" si="1"/>
        <v>dry</v>
      </c>
      <c r="V56" s="6" t="str">
        <f t="shared" si="1"/>
        <v>wet</v>
      </c>
      <c r="W56" s="6" t="str">
        <f t="shared" si="1"/>
        <v>wet</v>
      </c>
      <c r="X56" s="6" t="str">
        <f t="shared" si="1"/>
        <v>wet</v>
      </c>
      <c r="Y56" s="6" t="str">
        <f t="shared" si="1"/>
        <v>wet</v>
      </c>
    </row>
    <row r="57" spans="1:27" x14ac:dyDescent="0.25">
      <c r="A57" s="10" t="s">
        <v>157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12" t="s">
        <v>275</v>
      </c>
      <c r="C58" s="4">
        <f>IF(C44&gt; 0,(C18-C17)/(C17*C44), " ")</f>
        <v>0</v>
      </c>
      <c r="D58" s="4">
        <f t="shared" ref="D58:Y58" si="2">IF(D44&gt; 0,(D18-D17)/(D17*D44), " ")</f>
        <v>0</v>
      </c>
      <c r="E58" s="4">
        <f t="shared" si="2"/>
        <v>0</v>
      </c>
      <c r="F58" s="4">
        <f t="shared" si="2"/>
        <v>0</v>
      </c>
      <c r="G58" s="4">
        <f t="shared" si="2"/>
        <v>0</v>
      </c>
      <c r="H58" s="4">
        <f t="shared" si="2"/>
        <v>0</v>
      </c>
      <c r="I58" s="4">
        <f t="shared" si="2"/>
        <v>0</v>
      </c>
      <c r="J58" s="4">
        <f t="shared" si="2"/>
        <v>0</v>
      </c>
      <c r="K58" s="4">
        <f t="shared" si="2"/>
        <v>0</v>
      </c>
      <c r="L58" s="4">
        <f t="shared" si="2"/>
        <v>1.7973856209150329E-2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0</v>
      </c>
      <c r="Q58" s="4">
        <f t="shared" si="2"/>
        <v>0</v>
      </c>
      <c r="R58" s="4">
        <f t="shared" si="2"/>
        <v>0</v>
      </c>
      <c r="S58" s="4">
        <f t="shared" si="2"/>
        <v>0</v>
      </c>
      <c r="T58" s="4">
        <f t="shared" si="2"/>
        <v>0</v>
      </c>
      <c r="U58" s="4">
        <f t="shared" si="2"/>
        <v>0</v>
      </c>
      <c r="V58" s="4">
        <f t="shared" si="2"/>
        <v>0</v>
      </c>
      <c r="W58" s="4">
        <f t="shared" si="2"/>
        <v>0</v>
      </c>
      <c r="X58" s="4">
        <f t="shared" si="2"/>
        <v>0.10493827160493829</v>
      </c>
      <c r="Y58" s="4">
        <f t="shared" si="2"/>
        <v>0</v>
      </c>
      <c r="Z58" s="4"/>
      <c r="AA58" s="4"/>
    </row>
    <row r="59" spans="1:27" s="4" customFormat="1" x14ac:dyDescent="0.25">
      <c r="A59" s="12" t="s">
        <v>276</v>
      </c>
      <c r="C59" s="4">
        <f>IF(C44&gt; 0,(C27-C26)/(C26*C44)," ")</f>
        <v>0.25757575757575757</v>
      </c>
      <c r="D59" s="4">
        <f t="shared" ref="D59:Y59" si="3">IF(D44&gt; 0,(D27-D26)/(D26*D44)," ")</f>
        <v>0.12071535022354693</v>
      </c>
      <c r="E59" s="4">
        <f t="shared" si="3"/>
        <v>0.143658810325477</v>
      </c>
      <c r="F59" s="4">
        <f t="shared" si="3"/>
        <v>0.13131313131313133</v>
      </c>
      <c r="G59" s="4">
        <f t="shared" si="3"/>
        <v>6.7532467532467541E-2</v>
      </c>
      <c r="H59" s="4">
        <f t="shared" si="3"/>
        <v>0.14733542319749218</v>
      </c>
      <c r="I59" s="4">
        <f t="shared" si="3"/>
        <v>0.11323763955342905</v>
      </c>
      <c r="J59" s="4">
        <f t="shared" si="3"/>
        <v>0.17881200244947951</v>
      </c>
      <c r="K59" s="4">
        <f t="shared" si="3"/>
        <v>0.10348162475822051</v>
      </c>
      <c r="L59" s="4">
        <f t="shared" si="3"/>
        <v>0.10294117647058823</v>
      </c>
      <c r="M59" s="4">
        <f t="shared" si="3"/>
        <v>7.6153846153846155E-2</v>
      </c>
      <c r="N59" s="4">
        <f t="shared" si="3"/>
        <v>0.31203931203931201</v>
      </c>
      <c r="O59" s="4">
        <f t="shared" si="3"/>
        <v>4.1545492314083929E-3</v>
      </c>
      <c r="P59" s="4">
        <f t="shared" si="3"/>
        <v>3.8123167155425221E-2</v>
      </c>
      <c r="Q59" s="4">
        <f t="shared" si="3"/>
        <v>9.6899224806201542E-2</v>
      </c>
      <c r="R59" s="4">
        <f t="shared" si="3"/>
        <v>9.4505494505494517E-2</v>
      </c>
      <c r="S59" s="4">
        <f t="shared" si="3"/>
        <v>0.16111111111111115</v>
      </c>
      <c r="T59" s="4">
        <f t="shared" si="3"/>
        <v>0.13636363636363638</v>
      </c>
      <c r="U59" s="4">
        <f t="shared" si="3"/>
        <v>0.11188811188811186</v>
      </c>
      <c r="V59" s="4">
        <f t="shared" si="3"/>
        <v>4.8765432098765438E-2</v>
      </c>
      <c r="W59" s="4">
        <f t="shared" si="3"/>
        <v>0.23460410557184752</v>
      </c>
      <c r="X59" s="4">
        <f t="shared" si="3"/>
        <v>0.59482758620689657</v>
      </c>
      <c r="Y59" s="4">
        <f t="shared" si="3"/>
        <v>0.2779220779220779</v>
      </c>
    </row>
    <row r="60" spans="1:27" x14ac:dyDescent="0.25">
      <c r="A60" s="12" t="s">
        <v>277</v>
      </c>
      <c r="C60">
        <f>IF(C44&gt; 0,(C32-C31)/(C31*C44), " ")</f>
        <v>5.5555555555555566E-2</v>
      </c>
      <c r="D60">
        <f t="shared" ref="D60:Y60" si="4">IF(D44&gt; 0,(D32-D31)/(D31*D44), " ")</f>
        <v>5.1948051948051938E-2</v>
      </c>
      <c r="E60">
        <f t="shared" si="4"/>
        <v>1.5151515151515154E-2</v>
      </c>
      <c r="F60">
        <f t="shared" si="4"/>
        <v>0</v>
      </c>
      <c r="G60">
        <f t="shared" si="4"/>
        <v>2.2727272727272731E-2</v>
      </c>
      <c r="H60">
        <f t="shared" si="4"/>
        <v>0</v>
      </c>
      <c r="I60">
        <f t="shared" si="4"/>
        <v>4.5454545454545449E-2</v>
      </c>
      <c r="J60">
        <f t="shared" si="4"/>
        <v>2.1739130434782605E-2</v>
      </c>
      <c r="K60">
        <f t="shared" si="4"/>
        <v>0</v>
      </c>
      <c r="L60">
        <f t="shared" si="4"/>
        <v>9.3137254901960786E-2</v>
      </c>
      <c r="M60">
        <f t="shared" si="4"/>
        <v>2.6315789473684209E-2</v>
      </c>
      <c r="N60">
        <f t="shared" si="4"/>
        <v>4.5454545454545442E-2</v>
      </c>
      <c r="O60">
        <f t="shared" si="4"/>
        <v>0</v>
      </c>
      <c r="P60">
        <f t="shared" si="4"/>
        <v>0</v>
      </c>
      <c r="Q60">
        <f t="shared" si="4"/>
        <v>6.172839506172827E-3</v>
      </c>
      <c r="R60">
        <f t="shared" si="4"/>
        <v>2.5641025641025644E-2</v>
      </c>
      <c r="S60">
        <f t="shared" si="4"/>
        <v>2.7777777777777783E-2</v>
      </c>
      <c r="T60">
        <f t="shared" si="4"/>
        <v>0</v>
      </c>
      <c r="U60">
        <f t="shared" si="4"/>
        <v>0</v>
      </c>
      <c r="V60">
        <f t="shared" si="4"/>
        <v>5.5555555555555552E-2</v>
      </c>
      <c r="W60">
        <f t="shared" si="4"/>
        <v>5.0203527815468094E-2</v>
      </c>
      <c r="X60">
        <f t="shared" si="4"/>
        <v>0.34006734006734002</v>
      </c>
      <c r="Y60">
        <f t="shared" si="4"/>
        <v>6.6985645933014357E-2</v>
      </c>
    </row>
    <row r="61" spans="1:27" x14ac:dyDescent="0.25">
      <c r="A61" s="10" t="s">
        <v>278</v>
      </c>
      <c r="C61">
        <f>IF(C58=" ","  ",AVERAGEIF(C58:C60,"&lt;&gt;0",C58:C60))</f>
        <v>0.15656565656565657</v>
      </c>
      <c r="D61">
        <f t="shared" ref="D61:Y61" si="5">IF(D58=" ","  ",AVERAGEIF(D58:D60,"&lt;&gt;0",D58:D60))</f>
        <v>8.6331701085799434E-2</v>
      </c>
      <c r="E61">
        <f t="shared" si="5"/>
        <v>7.9405162738496085E-2</v>
      </c>
      <c r="F61">
        <f t="shared" si="5"/>
        <v>0.13131313131313133</v>
      </c>
      <c r="G61">
        <f t="shared" si="5"/>
        <v>4.5129870129870138E-2</v>
      </c>
      <c r="H61">
        <f t="shared" si="5"/>
        <v>0.14733542319749218</v>
      </c>
      <c r="I61">
        <f t="shared" si="5"/>
        <v>7.9346092503987248E-2</v>
      </c>
      <c r="J61">
        <f t="shared" si="5"/>
        <v>0.10027556644213105</v>
      </c>
      <c r="K61">
        <f t="shared" si="5"/>
        <v>0.10348162475822051</v>
      </c>
      <c r="L61">
        <f t="shared" si="5"/>
        <v>7.1350762527233116E-2</v>
      </c>
      <c r="M61">
        <f t="shared" si="5"/>
        <v>5.1234817813765182E-2</v>
      </c>
      <c r="N61">
        <f t="shared" si="5"/>
        <v>0.17874692874692871</v>
      </c>
      <c r="O61">
        <f t="shared" si="5"/>
        <v>4.1545492314083929E-3</v>
      </c>
      <c r="P61">
        <f t="shared" si="5"/>
        <v>3.8123167155425221E-2</v>
      </c>
      <c r="Q61">
        <f t="shared" si="5"/>
        <v>5.1536032156187184E-2</v>
      </c>
      <c r="R61">
        <f t="shared" si="5"/>
        <v>6.0073260073260082E-2</v>
      </c>
      <c r="S61">
        <f t="shared" si="5"/>
        <v>9.444444444444447E-2</v>
      </c>
      <c r="T61">
        <f t="shared" si="5"/>
        <v>0.13636363636363638</v>
      </c>
      <c r="U61">
        <f t="shared" si="5"/>
        <v>0.11188811188811186</v>
      </c>
      <c r="V61">
        <f t="shared" si="5"/>
        <v>5.2160493827160495E-2</v>
      </c>
      <c r="W61">
        <f t="shared" si="5"/>
        <v>0.14240381669365781</v>
      </c>
      <c r="X61">
        <f t="shared" si="5"/>
        <v>0.34661106595972496</v>
      </c>
      <c r="Y61">
        <f t="shared" si="5"/>
        <v>0.17245386192754614</v>
      </c>
    </row>
    <row r="62" spans="1:27" x14ac:dyDescent="0.25">
      <c r="A62" s="9" t="s">
        <v>111</v>
      </c>
      <c r="C62">
        <f>IF(C61=" "," ",IF(C40&gt;0,C40," "))</f>
        <v>6.35</v>
      </c>
      <c r="D62">
        <f t="shared" ref="D62:Y62" si="6">IF(D61=" "," ",IF(D40&gt;0,D40," "))</f>
        <v>7.3</v>
      </c>
      <c r="E62">
        <f t="shared" si="6"/>
        <v>6.85</v>
      </c>
      <c r="F62">
        <f t="shared" si="6"/>
        <v>6.22</v>
      </c>
      <c r="G62">
        <f t="shared" si="6"/>
        <v>7.58</v>
      </c>
      <c r="H62">
        <f t="shared" si="6"/>
        <v>6.98</v>
      </c>
      <c r="I62">
        <f t="shared" si="6"/>
        <v>7.06</v>
      </c>
      <c r="J62">
        <f t="shared" si="6"/>
        <v>7.52</v>
      </c>
      <c r="K62">
        <f t="shared" si="6"/>
        <v>7.37</v>
      </c>
      <c r="L62">
        <f t="shared" si="6"/>
        <v>6.54</v>
      </c>
      <c r="M62">
        <f t="shared" si="6"/>
        <v>7.38</v>
      </c>
      <c r="N62">
        <f t="shared" si="6"/>
        <v>7</v>
      </c>
      <c r="O62">
        <f t="shared" si="6"/>
        <v>7.17</v>
      </c>
      <c r="P62">
        <f t="shared" si="6"/>
        <v>6.46</v>
      </c>
      <c r="Q62">
        <f t="shared" si="6"/>
        <v>7</v>
      </c>
      <c r="R62">
        <f t="shared" si="6"/>
        <v>7.36</v>
      </c>
      <c r="S62">
        <f t="shared" si="6"/>
        <v>6.57</v>
      </c>
      <c r="T62">
        <f t="shared" si="6"/>
        <v>7.99</v>
      </c>
      <c r="U62">
        <f t="shared" si="6"/>
        <v>6.52</v>
      </c>
      <c r="V62">
        <f t="shared" si="6"/>
        <v>6.45</v>
      </c>
      <c r="W62">
        <f t="shared" si="6"/>
        <v>7.34</v>
      </c>
      <c r="X62">
        <f t="shared" si="6"/>
        <v>7.45</v>
      </c>
      <c r="Y62">
        <f t="shared" si="6"/>
        <v>6.99</v>
      </c>
    </row>
    <row r="63" spans="1:27" x14ac:dyDescent="0.25">
      <c r="A63" s="21" t="s">
        <v>266</v>
      </c>
      <c r="C63">
        <f>IF(C61=" "," ",IF(C49&gt;0,C49," "))</f>
        <v>27.3</v>
      </c>
      <c r="D63">
        <f t="shared" ref="D63:Y63" si="7">IF(D61=" "," ",IF(D49&gt;0,D49," "))</f>
        <v>23.5</v>
      </c>
      <c r="E63">
        <f t="shared" si="7"/>
        <v>24</v>
      </c>
      <c r="F63">
        <f t="shared" si="7"/>
        <v>25.3</v>
      </c>
      <c r="G63">
        <f t="shared" si="7"/>
        <v>26.7</v>
      </c>
      <c r="H63">
        <f t="shared" si="7"/>
        <v>26.8</v>
      </c>
      <c r="I63">
        <f t="shared" si="7"/>
        <v>26.8</v>
      </c>
      <c r="J63">
        <f t="shared" si="7"/>
        <v>27.6</v>
      </c>
      <c r="K63">
        <f t="shared" si="7"/>
        <v>25.3</v>
      </c>
      <c r="L63">
        <f t="shared" si="7"/>
        <v>26.8</v>
      </c>
      <c r="M63">
        <f t="shared" si="7"/>
        <v>25.6</v>
      </c>
      <c r="N63">
        <f t="shared" si="7"/>
        <v>29.9</v>
      </c>
      <c r="O63">
        <f t="shared" si="7"/>
        <v>27.3</v>
      </c>
      <c r="P63">
        <f t="shared" si="7"/>
        <v>26.5</v>
      </c>
      <c r="Q63">
        <f t="shared" si="7"/>
        <v>25.6</v>
      </c>
      <c r="R63">
        <f t="shared" si="7"/>
        <v>25.2</v>
      </c>
      <c r="S63">
        <f t="shared" si="7"/>
        <v>24.6</v>
      </c>
      <c r="T63">
        <f t="shared" si="7"/>
        <v>26.8</v>
      </c>
      <c r="U63">
        <f t="shared" si="7"/>
        <v>26.9</v>
      </c>
      <c r="V63">
        <f t="shared" si="7"/>
        <v>26.3</v>
      </c>
      <c r="W63">
        <f t="shared" si="7"/>
        <v>25.8</v>
      </c>
      <c r="X63">
        <f t="shared" si="7"/>
        <v>25.9</v>
      </c>
      <c r="Y63">
        <f t="shared" si="7"/>
        <v>24</v>
      </c>
    </row>
    <row r="64" spans="1:27" x14ac:dyDescent="0.25">
      <c r="A64" s="21" t="s">
        <v>267</v>
      </c>
      <c r="C64">
        <f>IF(C61=" "," ",IF(C39&gt;0,C39," "))</f>
        <v>7.78</v>
      </c>
      <c r="D64">
        <f t="shared" ref="D64:Y64" si="8">IF(D61=" "," ",IF(D39&gt;0,D39," "))</f>
        <v>8.5500000000000007</v>
      </c>
      <c r="E64">
        <f t="shared" si="8"/>
        <v>8.5500000000000007</v>
      </c>
      <c r="F64">
        <f t="shared" si="8"/>
        <v>6.02</v>
      </c>
      <c r="G64">
        <f t="shared" si="8"/>
        <v>7.09</v>
      </c>
      <c r="H64">
        <f t="shared" si="8"/>
        <v>6.01</v>
      </c>
      <c r="I64">
        <f t="shared" si="8"/>
        <v>3.24</v>
      </c>
      <c r="J64">
        <f t="shared" si="8"/>
        <v>4.51</v>
      </c>
      <c r="K64">
        <f t="shared" si="8"/>
        <v>8.1999999999999993</v>
      </c>
      <c r="L64">
        <f t="shared" si="8"/>
        <v>6.2</v>
      </c>
      <c r="M64">
        <f t="shared" si="8"/>
        <v>6.89</v>
      </c>
      <c r="N64">
        <f t="shared" si="8"/>
        <v>6.77</v>
      </c>
      <c r="O64">
        <f t="shared" si="8"/>
        <v>5.0999999999999996</v>
      </c>
      <c r="P64">
        <f t="shared" si="8"/>
        <v>7.24</v>
      </c>
      <c r="Q64">
        <f t="shared" si="8"/>
        <v>6.94</v>
      </c>
      <c r="R64">
        <f t="shared" si="8"/>
        <v>5.32</v>
      </c>
      <c r="S64">
        <f t="shared" si="8"/>
        <v>5.52</v>
      </c>
      <c r="T64">
        <f t="shared" si="8"/>
        <v>6.47</v>
      </c>
      <c r="U64">
        <f t="shared" si="8"/>
        <v>7.04</v>
      </c>
      <c r="V64">
        <f t="shared" si="8"/>
        <v>7.74</v>
      </c>
      <c r="W64">
        <f t="shared" si="8"/>
        <v>7.93</v>
      </c>
      <c r="X64">
        <f t="shared" si="8"/>
        <v>5.4</v>
      </c>
      <c r="Y64">
        <f t="shared" si="8"/>
        <v>5.97</v>
      </c>
    </row>
    <row r="65" spans="1:27" x14ac:dyDescent="0.25">
      <c r="A65" s="21" t="s">
        <v>268</v>
      </c>
      <c r="C65">
        <f>IF(C61=" "," ",IF(C50&gt;0,C50," "))</f>
        <v>19.399999999999999</v>
      </c>
      <c r="D65">
        <f t="shared" ref="D65:Y65" si="9">IF(D61=" "," ",IF(D50&gt;0,D50," "))</f>
        <v>14.5</v>
      </c>
      <c r="E65">
        <f t="shared" si="9"/>
        <v>21.3</v>
      </c>
      <c r="F65">
        <f t="shared" si="9"/>
        <v>6.44</v>
      </c>
      <c r="G65">
        <f t="shared" si="9"/>
        <v>5.66</v>
      </c>
      <c r="H65">
        <f t="shared" si="9"/>
        <v>9.19</v>
      </c>
      <c r="I65">
        <f t="shared" si="9"/>
        <v>13.2</v>
      </c>
      <c r="J65">
        <f t="shared" si="9"/>
        <v>76</v>
      </c>
      <c r="K65">
        <f t="shared" si="9"/>
        <v>16.100000000000001</v>
      </c>
      <c r="L65">
        <f t="shared" si="9"/>
        <v>35.799999999999997</v>
      </c>
      <c r="M65">
        <f t="shared" si="9"/>
        <v>18.100000000000001</v>
      </c>
      <c r="N65">
        <f t="shared" si="9"/>
        <v>18</v>
      </c>
      <c r="O65">
        <f t="shared" si="9"/>
        <v>20.100000000000001</v>
      </c>
      <c r="P65">
        <f t="shared" si="9"/>
        <v>17</v>
      </c>
      <c r="Q65">
        <f t="shared" si="9"/>
        <v>27</v>
      </c>
      <c r="R65">
        <f t="shared" si="9"/>
        <v>8.5299999999999994</v>
      </c>
      <c r="S65">
        <f t="shared" si="9"/>
        <v>7.29</v>
      </c>
      <c r="T65">
        <f t="shared" si="9"/>
        <v>6.98</v>
      </c>
      <c r="U65">
        <f t="shared" si="9"/>
        <v>8.84</v>
      </c>
      <c r="V65">
        <f t="shared" si="9"/>
        <v>17.2</v>
      </c>
      <c r="W65">
        <f t="shared" si="9"/>
        <v>17.5</v>
      </c>
      <c r="X65">
        <f t="shared" si="9"/>
        <v>32.5</v>
      </c>
      <c r="Y65">
        <f t="shared" si="9"/>
        <v>12</v>
      </c>
    </row>
    <row r="66" spans="1:27" x14ac:dyDescent="0.25">
      <c r="A66" s="21" t="s">
        <v>269</v>
      </c>
      <c r="C66">
        <f>IF(C61=" "," ",IF(C19&gt;0,C19," "))</f>
        <v>43.8</v>
      </c>
      <c r="D66">
        <f t="shared" ref="D66:Y66" si="10">IF(D61=" "," ",IF(D19&gt;0,D19," "))</f>
        <v>46.3</v>
      </c>
      <c r="E66">
        <f t="shared" si="10"/>
        <v>41.3</v>
      </c>
      <c r="F66">
        <f t="shared" si="10"/>
        <v>48</v>
      </c>
      <c r="G66">
        <f t="shared" si="10"/>
        <v>129</v>
      </c>
      <c r="H66">
        <f t="shared" si="10"/>
        <v>74</v>
      </c>
      <c r="I66">
        <f t="shared" si="10"/>
        <v>87</v>
      </c>
      <c r="J66">
        <f t="shared" si="10"/>
        <v>81</v>
      </c>
      <c r="K66">
        <f t="shared" si="10"/>
        <v>45.7</v>
      </c>
      <c r="L66">
        <f t="shared" si="10"/>
        <v>46.5</v>
      </c>
      <c r="M66">
        <f t="shared" si="10"/>
        <v>22</v>
      </c>
      <c r="N66">
        <f t="shared" si="10"/>
        <v>48</v>
      </c>
      <c r="O66">
        <f t="shared" si="10"/>
        <v>76</v>
      </c>
      <c r="P66">
        <f t="shared" si="10"/>
        <v>46.8</v>
      </c>
      <c r="Q66">
        <f t="shared" si="10"/>
        <v>51</v>
      </c>
      <c r="R66">
        <f t="shared" si="10"/>
        <v>49.7</v>
      </c>
      <c r="S66">
        <f t="shared" si="10"/>
        <v>52.3</v>
      </c>
      <c r="T66">
        <f t="shared" si="10"/>
        <v>43.5</v>
      </c>
      <c r="U66">
        <f t="shared" si="10"/>
        <v>46</v>
      </c>
      <c r="V66">
        <f t="shared" si="10"/>
        <v>55.4</v>
      </c>
      <c r="W66">
        <f t="shared" si="10"/>
        <v>51.8</v>
      </c>
      <c r="X66">
        <f t="shared" si="10"/>
        <v>93.4</v>
      </c>
      <c r="Y66">
        <f t="shared" si="10"/>
        <v>202</v>
      </c>
    </row>
    <row r="67" spans="1:27" x14ac:dyDescent="0.25">
      <c r="A67" s="21" t="s">
        <v>264</v>
      </c>
      <c r="C67" s="21" t="str">
        <f ca="1">RIGHT(CELL("nome.arquivo",A1),LEN(CELL("nome.arquivo",A1))-SEARCH("]",CELL("nome.arquivo",A1)))</f>
        <v>RD10</v>
      </c>
      <c r="D67" s="21" t="str">
        <f t="shared" ref="D67:AA67" ca="1" si="11">RIGHT(CELL("nome.arquivo",B1),LEN(CELL("nome.arquivo",B1))-SEARCH("]",CELL("nome.arquivo",B1)))</f>
        <v>RD10</v>
      </c>
      <c r="E67" s="21" t="str">
        <f t="shared" ca="1" si="11"/>
        <v>RD10</v>
      </c>
      <c r="F67" s="21" t="str">
        <f t="shared" ca="1" si="11"/>
        <v>RD10</v>
      </c>
      <c r="G67" s="21" t="str">
        <f t="shared" ca="1" si="11"/>
        <v>RD10</v>
      </c>
      <c r="H67" s="21" t="str">
        <f t="shared" ca="1" si="11"/>
        <v>RD10</v>
      </c>
      <c r="I67" s="21" t="str">
        <f t="shared" ca="1" si="11"/>
        <v>RD10</v>
      </c>
      <c r="J67" s="21" t="str">
        <f t="shared" ca="1" si="11"/>
        <v>RD10</v>
      </c>
      <c r="K67" s="21" t="str">
        <f t="shared" ca="1" si="11"/>
        <v>RD10</v>
      </c>
      <c r="L67" s="21" t="str">
        <f t="shared" ca="1" si="11"/>
        <v>RD10</v>
      </c>
      <c r="M67" s="21" t="str">
        <f t="shared" ca="1" si="11"/>
        <v>RD10</v>
      </c>
      <c r="N67" s="21" t="str">
        <f t="shared" ca="1" si="11"/>
        <v>RD10</v>
      </c>
      <c r="O67" s="21" t="str">
        <f t="shared" ca="1" si="11"/>
        <v>RD10</v>
      </c>
      <c r="P67" s="21" t="str">
        <f t="shared" ca="1" si="11"/>
        <v>RD10</v>
      </c>
      <c r="Q67" s="21" t="str">
        <f t="shared" ca="1" si="11"/>
        <v>RD10</v>
      </c>
      <c r="R67" s="21" t="str">
        <f t="shared" ca="1" si="11"/>
        <v>RD10</v>
      </c>
      <c r="S67" s="21" t="str">
        <f t="shared" ca="1" si="11"/>
        <v>RD10</v>
      </c>
      <c r="T67" s="21" t="str">
        <f t="shared" ca="1" si="11"/>
        <v>RD10</v>
      </c>
      <c r="U67" s="21" t="str">
        <f t="shared" ca="1" si="11"/>
        <v>RD10</v>
      </c>
      <c r="V67" s="21" t="str">
        <f t="shared" ca="1" si="11"/>
        <v>RD10</v>
      </c>
      <c r="W67" s="21" t="str">
        <f t="shared" ca="1" si="11"/>
        <v>RD10</v>
      </c>
      <c r="X67" s="21" t="str">
        <f t="shared" ca="1" si="11"/>
        <v>RD10</v>
      </c>
      <c r="Y67" s="21" t="str">
        <f t="shared" ca="1" si="11"/>
        <v>RD10</v>
      </c>
      <c r="Z67" s="21" t="str">
        <f t="shared" ca="1" si="11"/>
        <v>RD10</v>
      </c>
      <c r="AA67" s="21" t="str">
        <f t="shared" ca="1" si="11"/>
        <v>RD10</v>
      </c>
    </row>
    <row r="68" spans="1:27" x14ac:dyDescent="0.25">
      <c r="A68" s="21" t="s">
        <v>270</v>
      </c>
      <c r="C68">
        <f>IF(C61=" "," ",IF(C44&gt;0,C44," "))</f>
        <v>12</v>
      </c>
      <c r="D68">
        <f t="shared" ref="D68:AA68" si="12">IF(D61=" "," ",IF(D44&gt;0,D44," "))</f>
        <v>11</v>
      </c>
      <c r="E68">
        <f t="shared" si="12"/>
        <v>16.5</v>
      </c>
      <c r="F68">
        <f t="shared" si="12"/>
        <v>11</v>
      </c>
      <c r="G68">
        <f t="shared" si="12"/>
        <v>11</v>
      </c>
      <c r="H68">
        <f t="shared" si="12"/>
        <v>11</v>
      </c>
      <c r="I68">
        <f t="shared" si="12"/>
        <v>11</v>
      </c>
      <c r="J68">
        <f t="shared" si="12"/>
        <v>23</v>
      </c>
      <c r="K68">
        <f t="shared" si="12"/>
        <v>22</v>
      </c>
      <c r="L68">
        <f t="shared" si="12"/>
        <v>68</v>
      </c>
      <c r="M68">
        <f t="shared" si="12"/>
        <v>26</v>
      </c>
      <c r="N68">
        <f t="shared" si="12"/>
        <v>11</v>
      </c>
      <c r="O68">
        <f t="shared" si="12"/>
        <v>43.5</v>
      </c>
      <c r="P68">
        <f t="shared" si="12"/>
        <v>11</v>
      </c>
      <c r="Q68">
        <f t="shared" si="12"/>
        <v>12</v>
      </c>
      <c r="R68">
        <f t="shared" si="12"/>
        <v>13</v>
      </c>
      <c r="S68">
        <f t="shared" si="12"/>
        <v>12</v>
      </c>
      <c r="T68">
        <f t="shared" si="12"/>
        <v>11</v>
      </c>
      <c r="U68">
        <f t="shared" si="12"/>
        <v>11</v>
      </c>
      <c r="V68">
        <f t="shared" si="12"/>
        <v>22.5</v>
      </c>
      <c r="W68">
        <f t="shared" si="12"/>
        <v>11</v>
      </c>
      <c r="X68">
        <f t="shared" si="12"/>
        <v>18</v>
      </c>
      <c r="Y68">
        <f t="shared" si="12"/>
        <v>11</v>
      </c>
      <c r="Z68" t="str">
        <f t="shared" si="12"/>
        <v xml:space="preserve"> </v>
      </c>
      <c r="AA68" t="str">
        <f t="shared" si="12"/>
        <v xml:space="preserve"> </v>
      </c>
    </row>
    <row r="69" spans="1:27" x14ac:dyDescent="0.25">
      <c r="A69" s="26" t="s">
        <v>271</v>
      </c>
      <c r="C69">
        <f>IF(C17=" "," ",IF(C17&gt;0,C17," "))</f>
        <v>8.9999999999999993E-3</v>
      </c>
      <c r="D69">
        <f t="shared" ref="D69:Y69" si="13">IF(D17=" "," ",IF(D17&gt;0,D17," "))</f>
        <v>8.9999999999999993E-3</v>
      </c>
      <c r="E69">
        <f t="shared" si="13"/>
        <v>8.9999999999999993E-3</v>
      </c>
      <c r="F69">
        <f t="shared" si="13"/>
        <v>8.9999999999999993E-3</v>
      </c>
      <c r="G69">
        <f t="shared" si="13"/>
        <v>8.9999999999999993E-3</v>
      </c>
      <c r="H69">
        <f t="shared" si="13"/>
        <v>8.9999999999999993E-3</v>
      </c>
      <c r="I69">
        <f t="shared" si="13"/>
        <v>8.9999999999999993E-3</v>
      </c>
      <c r="J69">
        <f t="shared" si="13"/>
        <v>8.9999999999999993E-3</v>
      </c>
      <c r="K69">
        <f t="shared" si="13"/>
        <v>8.9999999999999993E-3</v>
      </c>
      <c r="L69">
        <f t="shared" si="13"/>
        <v>8.9999999999999993E-3</v>
      </c>
      <c r="M69">
        <f t="shared" si="13"/>
        <v>8.9999999999999993E-3</v>
      </c>
      <c r="N69">
        <f t="shared" si="13"/>
        <v>8.9999999999999993E-3</v>
      </c>
      <c r="O69">
        <f t="shared" si="13"/>
        <v>8.9999999999999993E-3</v>
      </c>
      <c r="P69">
        <f t="shared" si="13"/>
        <v>8.9999999999999993E-3</v>
      </c>
      <c r="Q69">
        <f t="shared" si="13"/>
        <v>8.9999999999999993E-3</v>
      </c>
      <c r="R69">
        <f t="shared" si="13"/>
        <v>8.9999999999999993E-3</v>
      </c>
      <c r="S69">
        <f t="shared" si="13"/>
        <v>8.9999999999999993E-3</v>
      </c>
      <c r="T69">
        <f t="shared" si="13"/>
        <v>8.9999999999999993E-3</v>
      </c>
      <c r="U69">
        <f t="shared" si="13"/>
        <v>8.9999999999999993E-3</v>
      </c>
      <c r="V69">
        <f t="shared" si="13"/>
        <v>8.9999999999999993E-3</v>
      </c>
      <c r="W69">
        <f t="shared" si="13"/>
        <v>8.9999999999999993E-3</v>
      </c>
      <c r="X69">
        <f t="shared" si="13"/>
        <v>8.9999999999999993E-3</v>
      </c>
      <c r="Y69">
        <f t="shared" si="13"/>
        <v>8.9999999999999993E-3</v>
      </c>
    </row>
    <row r="70" spans="1:27" x14ac:dyDescent="0.25">
      <c r="A70" s="26" t="s">
        <v>272</v>
      </c>
      <c r="C70">
        <f>IF(C26=" "," ",IF(C26&gt;0,C26," "))</f>
        <v>0.33</v>
      </c>
      <c r="D70">
        <f t="shared" ref="D70:Y70" si="14">IF(D26=" "," ",IF(D26&gt;0,D26," "))</f>
        <v>0.61</v>
      </c>
      <c r="E70">
        <f t="shared" si="14"/>
        <v>0.27</v>
      </c>
      <c r="F70">
        <f t="shared" si="14"/>
        <v>0.18</v>
      </c>
      <c r="G70">
        <f t="shared" si="14"/>
        <v>0.35</v>
      </c>
      <c r="H70">
        <f t="shared" si="14"/>
        <v>0.28999999999999998</v>
      </c>
      <c r="I70">
        <f t="shared" si="14"/>
        <v>0.56999999999999995</v>
      </c>
      <c r="J70">
        <f t="shared" si="14"/>
        <v>0.71</v>
      </c>
      <c r="K70">
        <f t="shared" si="14"/>
        <v>0.47</v>
      </c>
      <c r="L70">
        <f t="shared" si="14"/>
        <v>0.33</v>
      </c>
      <c r="M70">
        <f t="shared" si="14"/>
        <v>1</v>
      </c>
      <c r="N70">
        <f t="shared" si="14"/>
        <v>0.37</v>
      </c>
      <c r="O70">
        <f t="shared" si="14"/>
        <v>1.66</v>
      </c>
      <c r="P70">
        <f t="shared" si="14"/>
        <v>1.24</v>
      </c>
      <c r="Q70">
        <f t="shared" si="14"/>
        <v>1.72</v>
      </c>
      <c r="R70">
        <f t="shared" si="14"/>
        <v>0.35</v>
      </c>
      <c r="S70">
        <f t="shared" si="14"/>
        <v>0.3</v>
      </c>
      <c r="T70">
        <f t="shared" si="14"/>
        <v>0.24</v>
      </c>
      <c r="U70">
        <f t="shared" si="14"/>
        <v>0.26</v>
      </c>
      <c r="V70">
        <f t="shared" si="14"/>
        <v>0.72</v>
      </c>
      <c r="W70">
        <f t="shared" si="14"/>
        <v>0.62</v>
      </c>
      <c r="X70">
        <f t="shared" si="14"/>
        <v>0.57999999999999996</v>
      </c>
      <c r="Y70">
        <f t="shared" si="14"/>
        <v>0.35</v>
      </c>
    </row>
    <row r="71" spans="1:27" x14ac:dyDescent="0.25">
      <c r="A71" s="26" t="s">
        <v>273</v>
      </c>
      <c r="C71">
        <f>IF(C31=" "," ",IF(C31&gt;0,C31," "))</f>
        <v>0.06</v>
      </c>
      <c r="D71">
        <f t="shared" ref="D71:Y71" si="15">IF(D31=" "," ",IF(D31&gt;0,D31," "))</f>
        <v>7.0000000000000007E-2</v>
      </c>
      <c r="E71">
        <f t="shared" si="15"/>
        <v>0.04</v>
      </c>
      <c r="F71">
        <f t="shared" si="15"/>
        <v>2.5000000000000001E-2</v>
      </c>
      <c r="G71">
        <f t="shared" si="15"/>
        <v>0.04</v>
      </c>
      <c r="H71">
        <f t="shared" si="15"/>
        <v>0.05</v>
      </c>
      <c r="I71">
        <f t="shared" si="15"/>
        <v>0.08</v>
      </c>
      <c r="J71">
        <f t="shared" si="15"/>
        <v>0.08</v>
      </c>
      <c r="K71">
        <f t="shared" si="15"/>
        <v>0.08</v>
      </c>
      <c r="L71">
        <f t="shared" si="15"/>
        <v>0.03</v>
      </c>
      <c r="M71">
        <f t="shared" si="15"/>
        <v>0.19</v>
      </c>
      <c r="N71">
        <f t="shared" si="15"/>
        <v>0.1</v>
      </c>
      <c r="O71">
        <f t="shared" si="15"/>
        <v>0.14000000000000001</v>
      </c>
      <c r="P71">
        <f t="shared" si="15"/>
        <v>0.11</v>
      </c>
      <c r="Q71">
        <f t="shared" si="15"/>
        <v>0.27</v>
      </c>
      <c r="R71">
        <f t="shared" si="15"/>
        <v>0.03</v>
      </c>
      <c r="S71">
        <f t="shared" si="15"/>
        <v>0.03</v>
      </c>
      <c r="T71">
        <f t="shared" si="15"/>
        <v>0.09</v>
      </c>
      <c r="U71">
        <f t="shared" si="15"/>
        <v>0.04</v>
      </c>
      <c r="V71">
        <f t="shared" si="15"/>
        <v>0.04</v>
      </c>
      <c r="W71">
        <f t="shared" si="15"/>
        <v>0.13400000000000001</v>
      </c>
      <c r="X71">
        <f t="shared" si="15"/>
        <v>3.3000000000000002E-2</v>
      </c>
      <c r="Y71">
        <f t="shared" si="15"/>
        <v>5.7000000000000002E-2</v>
      </c>
    </row>
    <row r="72" spans="1:27" x14ac:dyDescent="0.25">
      <c r="A72" s="26" t="s">
        <v>274</v>
      </c>
      <c r="C72">
        <f>IF(C61=" "," ",IF(C43&gt;0,C43," "))</f>
        <v>31</v>
      </c>
      <c r="D72">
        <f t="shared" ref="D72:Y72" si="16">IF(D61=" "," ",IF(D43&gt;0,D43," "))</f>
        <v>39</v>
      </c>
      <c r="E72">
        <f t="shared" si="16"/>
        <v>32.200000000000003</v>
      </c>
      <c r="F72">
        <f t="shared" si="16"/>
        <v>27</v>
      </c>
      <c r="G72">
        <f t="shared" si="16"/>
        <v>29</v>
      </c>
      <c r="H72">
        <f t="shared" si="16"/>
        <v>53.5</v>
      </c>
      <c r="I72">
        <f t="shared" si="16"/>
        <v>61</v>
      </c>
      <c r="J72">
        <f t="shared" si="16"/>
        <v>60</v>
      </c>
      <c r="K72">
        <f t="shared" si="16"/>
        <v>44</v>
      </c>
      <c r="L72">
        <f t="shared" si="16"/>
        <v>40</v>
      </c>
      <c r="M72">
        <f t="shared" si="16"/>
        <v>17</v>
      </c>
      <c r="N72">
        <f t="shared" si="16"/>
        <v>41</v>
      </c>
      <c r="O72">
        <f t="shared" si="16"/>
        <v>57.5</v>
      </c>
      <c r="P72">
        <f t="shared" si="16"/>
        <v>36</v>
      </c>
      <c r="Q72">
        <f t="shared" si="16"/>
        <v>40.5</v>
      </c>
      <c r="R72">
        <f t="shared" si="16"/>
        <v>35</v>
      </c>
      <c r="S72">
        <f t="shared" si="16"/>
        <v>37.5</v>
      </c>
      <c r="T72">
        <f t="shared" si="16"/>
        <v>38</v>
      </c>
      <c r="U72">
        <f t="shared" si="16"/>
        <v>28</v>
      </c>
      <c r="V72">
        <f t="shared" si="16"/>
        <v>45.5</v>
      </c>
      <c r="W72">
        <f t="shared" si="16"/>
        <v>30.5</v>
      </c>
      <c r="X72">
        <f t="shared" si="16"/>
        <v>84</v>
      </c>
      <c r="Y72">
        <f t="shared" si="16"/>
        <v>116</v>
      </c>
    </row>
    <row r="73" spans="1:27" x14ac:dyDescent="0.25">
      <c r="A73" s="26" t="s">
        <v>279</v>
      </c>
      <c r="C73" s="27">
        <f>IF(C27=" "," ",IF(C27&gt;0,C27," "))</f>
        <v>1.35</v>
      </c>
      <c r="D73" s="27">
        <f t="shared" ref="D73:AA73" si="17">IF(D27=" "," ",IF(D27&gt;0,D27," "))</f>
        <v>1.42</v>
      </c>
      <c r="E73" s="27">
        <f t="shared" si="17"/>
        <v>0.91</v>
      </c>
      <c r="F73" s="27">
        <f t="shared" si="17"/>
        <v>0.44</v>
      </c>
      <c r="G73" s="27">
        <f t="shared" si="17"/>
        <v>0.61</v>
      </c>
      <c r="H73" s="27">
        <f t="shared" si="17"/>
        <v>0.76</v>
      </c>
      <c r="I73" s="27">
        <f t="shared" si="17"/>
        <v>1.28</v>
      </c>
      <c r="J73" s="27">
        <f t="shared" si="17"/>
        <v>3.63</v>
      </c>
      <c r="K73" s="27">
        <f t="shared" si="17"/>
        <v>1.54</v>
      </c>
      <c r="L73" s="27">
        <f t="shared" si="17"/>
        <v>2.64</v>
      </c>
      <c r="M73" s="27">
        <f t="shared" si="17"/>
        <v>2.98</v>
      </c>
      <c r="N73" s="27">
        <f t="shared" si="17"/>
        <v>1.64</v>
      </c>
      <c r="O73" s="27">
        <f t="shared" si="17"/>
        <v>1.96</v>
      </c>
      <c r="P73" s="27">
        <f t="shared" si="17"/>
        <v>1.76</v>
      </c>
      <c r="Q73" s="27">
        <f t="shared" si="17"/>
        <v>3.72</v>
      </c>
      <c r="R73" s="27">
        <f t="shared" si="17"/>
        <v>0.78</v>
      </c>
      <c r="S73" s="27">
        <f t="shared" si="17"/>
        <v>0.88</v>
      </c>
      <c r="T73" s="27">
        <f t="shared" si="17"/>
        <v>0.6</v>
      </c>
      <c r="U73" s="27">
        <f t="shared" si="17"/>
        <v>0.57999999999999996</v>
      </c>
      <c r="V73" s="27">
        <f t="shared" si="17"/>
        <v>1.51</v>
      </c>
      <c r="W73" s="27">
        <f t="shared" si="17"/>
        <v>2.2200000000000002</v>
      </c>
      <c r="X73" s="27">
        <f t="shared" si="17"/>
        <v>6.79</v>
      </c>
      <c r="Y73" s="27">
        <f t="shared" si="17"/>
        <v>1.42</v>
      </c>
      <c r="Z73" s="27" t="str">
        <f t="shared" si="17"/>
        <v xml:space="preserve"> </v>
      </c>
      <c r="AA73" s="27" t="str">
        <f t="shared" si="17"/>
        <v xml:space="preserve"> </v>
      </c>
    </row>
    <row r="74" spans="1:27" x14ac:dyDescent="0.25">
      <c r="A74" s="26" t="s">
        <v>280</v>
      </c>
      <c r="C74" s="27">
        <f>IF(C32=" "," ",IF(C32&gt;0,C32," "))</f>
        <v>0.1</v>
      </c>
      <c r="D74" s="27">
        <f t="shared" ref="D74:AA74" si="18">IF(D32=" "," ",IF(D32&gt;0,D32," "))</f>
        <v>0.11</v>
      </c>
      <c r="E74" s="27">
        <f t="shared" si="18"/>
        <v>0.05</v>
      </c>
      <c r="F74" s="27">
        <f t="shared" si="18"/>
        <v>2.5000000000000001E-2</v>
      </c>
      <c r="G74" s="27">
        <f t="shared" si="18"/>
        <v>0.05</v>
      </c>
      <c r="H74" s="27">
        <f t="shared" si="18"/>
        <v>0.05</v>
      </c>
      <c r="I74" s="27">
        <f t="shared" si="18"/>
        <v>0.12</v>
      </c>
      <c r="J74" s="27">
        <f t="shared" si="18"/>
        <v>0.12</v>
      </c>
      <c r="K74" s="27">
        <f t="shared" si="18"/>
        <v>0.08</v>
      </c>
      <c r="L74" s="27">
        <f t="shared" si="18"/>
        <v>0.22</v>
      </c>
      <c r="M74" s="27">
        <f t="shared" si="18"/>
        <v>0.32</v>
      </c>
      <c r="N74" s="27">
        <f t="shared" si="18"/>
        <v>0.15</v>
      </c>
      <c r="O74" s="27">
        <f t="shared" si="18"/>
        <v>0.14000000000000001</v>
      </c>
      <c r="P74" s="27">
        <f t="shared" si="18"/>
        <v>0.11</v>
      </c>
      <c r="Q74" s="27">
        <f t="shared" si="18"/>
        <v>0.28999999999999998</v>
      </c>
      <c r="R74" s="27">
        <f t="shared" si="18"/>
        <v>0.04</v>
      </c>
      <c r="S74" s="27">
        <f t="shared" si="18"/>
        <v>0.04</v>
      </c>
      <c r="T74" s="27">
        <f t="shared" si="18"/>
        <v>0.09</v>
      </c>
      <c r="U74" s="27">
        <f t="shared" si="18"/>
        <v>0.04</v>
      </c>
      <c r="V74" s="27">
        <f t="shared" si="18"/>
        <v>0.09</v>
      </c>
      <c r="W74" s="27">
        <f t="shared" si="18"/>
        <v>0.20799999999999999</v>
      </c>
      <c r="X74" s="27">
        <f t="shared" si="18"/>
        <v>0.23499999999999999</v>
      </c>
      <c r="Y74" s="27">
        <f t="shared" si="18"/>
        <v>9.9000000000000005E-2</v>
      </c>
      <c r="Z74" s="27" t="str">
        <f t="shared" si="18"/>
        <v xml:space="preserve"> </v>
      </c>
      <c r="AA74" s="27" t="str">
        <f t="shared" si="18"/>
        <v xml:space="preserve"> 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CFFEE-CAF9-4628-BAB2-17CC675D5DEA}">
  <sheetPr codeName="Planilha14"/>
  <dimension ref="A1:AA74"/>
  <sheetViews>
    <sheetView topLeftCell="A61" zoomScale="85" zoomScaleNormal="85" workbookViewId="0">
      <selection activeCell="A73" sqref="A73:XFD74"/>
    </sheetView>
  </sheetViews>
  <sheetFormatPr defaultRowHeight="15" x14ac:dyDescent="0.25"/>
  <cols>
    <col min="1" max="1" width="26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18</v>
      </c>
      <c r="Q1" t="s">
        <v>20</v>
      </c>
      <c r="R1" t="s">
        <v>22</v>
      </c>
      <c r="S1" t="s">
        <v>24</v>
      </c>
      <c r="T1" t="s">
        <v>26</v>
      </c>
      <c r="U1" t="s">
        <v>28</v>
      </c>
      <c r="V1" t="s">
        <v>30</v>
      </c>
      <c r="W1" t="s">
        <v>32</v>
      </c>
      <c r="X1" t="s">
        <v>34</v>
      </c>
      <c r="Y1" t="s">
        <v>36</v>
      </c>
      <c r="Z1" t="s">
        <v>38</v>
      </c>
      <c r="AA1" t="s">
        <v>40</v>
      </c>
    </row>
    <row r="2" spans="1:27" x14ac:dyDescent="0.25">
      <c r="O2" t="s">
        <v>154</v>
      </c>
    </row>
    <row r="3" spans="1:27" x14ac:dyDescent="0.25">
      <c r="A3" t="s">
        <v>42</v>
      </c>
      <c r="B3" t="s">
        <v>43</v>
      </c>
    </row>
    <row r="4" spans="1:27" s="2" customFormat="1" x14ac:dyDescent="0.25">
      <c r="A4" s="2" t="s">
        <v>44</v>
      </c>
      <c r="B4" s="2" t="s">
        <v>45</v>
      </c>
      <c r="C4" s="8" t="s">
        <v>158</v>
      </c>
      <c r="D4" s="8" t="s">
        <v>198</v>
      </c>
      <c r="E4" s="8" t="s">
        <v>258</v>
      </c>
      <c r="F4" s="8" t="s">
        <v>254</v>
      </c>
      <c r="G4" s="8" t="s">
        <v>201</v>
      </c>
      <c r="H4" s="8" t="s">
        <v>202</v>
      </c>
      <c r="I4" s="8" t="s">
        <v>184</v>
      </c>
      <c r="J4" s="8" t="s">
        <v>165</v>
      </c>
      <c r="K4" s="8" t="s">
        <v>186</v>
      </c>
      <c r="L4" s="8" t="s">
        <v>205</v>
      </c>
      <c r="M4" s="8" t="s">
        <v>224</v>
      </c>
      <c r="N4" s="8" t="s">
        <v>246</v>
      </c>
      <c r="O4" s="8" t="s">
        <v>208</v>
      </c>
      <c r="P4" s="8" t="s">
        <v>262</v>
      </c>
      <c r="Q4" s="8" t="s">
        <v>188</v>
      </c>
      <c r="R4" s="8" t="s">
        <v>247</v>
      </c>
      <c r="S4" s="8" t="s">
        <v>174</v>
      </c>
      <c r="T4" s="8" t="s">
        <v>242</v>
      </c>
      <c r="U4" s="8" t="s">
        <v>225</v>
      </c>
      <c r="V4" s="8" t="s">
        <v>226</v>
      </c>
      <c r="W4" s="8" t="s">
        <v>263</v>
      </c>
      <c r="X4" s="8" t="s">
        <v>179</v>
      </c>
      <c r="Y4" s="8" t="s">
        <v>194</v>
      </c>
      <c r="Z4" s="8" t="s">
        <v>227</v>
      </c>
      <c r="AA4" s="8" t="s">
        <v>196</v>
      </c>
    </row>
    <row r="5" spans="1:27" ht="30" x14ac:dyDescent="0.25">
      <c r="A5" t="s">
        <v>47</v>
      </c>
      <c r="B5" s="1" t="s">
        <v>48</v>
      </c>
      <c r="C5">
        <v>13.6</v>
      </c>
      <c r="D5">
        <v>15.5</v>
      </c>
      <c r="E5">
        <v>12.2</v>
      </c>
      <c r="F5">
        <v>14.2</v>
      </c>
      <c r="G5">
        <v>15.5</v>
      </c>
      <c r="H5">
        <v>20.5</v>
      </c>
      <c r="I5">
        <v>16.2</v>
      </c>
      <c r="J5">
        <v>12.4</v>
      </c>
      <c r="K5">
        <v>15</v>
      </c>
      <c r="L5">
        <v>14</v>
      </c>
      <c r="M5">
        <v>11.9</v>
      </c>
      <c r="N5">
        <v>11.3</v>
      </c>
      <c r="O5">
        <v>15</v>
      </c>
      <c r="P5">
        <v>13</v>
      </c>
      <c r="Q5">
        <v>15</v>
      </c>
      <c r="R5">
        <v>14.2</v>
      </c>
      <c r="S5">
        <v>11.5</v>
      </c>
      <c r="T5">
        <v>13.9</v>
      </c>
      <c r="U5">
        <v>14</v>
      </c>
      <c r="V5">
        <v>10.8</v>
      </c>
      <c r="W5">
        <v>10.8</v>
      </c>
      <c r="X5">
        <v>12.6</v>
      </c>
      <c r="Y5">
        <v>12.1</v>
      </c>
      <c r="Z5">
        <v>14.2</v>
      </c>
      <c r="AA5">
        <v>13.1</v>
      </c>
    </row>
    <row r="6" spans="1:27" x14ac:dyDescent="0.25">
      <c r="A6" t="s">
        <v>49</v>
      </c>
      <c r="B6" t="s">
        <v>50</v>
      </c>
      <c r="C6">
        <v>0.05</v>
      </c>
      <c r="D6">
        <v>0.05</v>
      </c>
      <c r="E6">
        <v>0.05</v>
      </c>
      <c r="F6">
        <v>0.06</v>
      </c>
      <c r="G6">
        <v>7.0000000000000007E-2</v>
      </c>
      <c r="H6">
        <v>7.0000000000000007E-2</v>
      </c>
      <c r="I6">
        <v>0.08</v>
      </c>
      <c r="J6">
        <v>0.05</v>
      </c>
      <c r="K6">
        <v>0.05</v>
      </c>
      <c r="L6">
        <v>0.05</v>
      </c>
      <c r="M6">
        <v>0.17</v>
      </c>
      <c r="N6">
        <v>0.08</v>
      </c>
      <c r="O6">
        <v>0.05</v>
      </c>
      <c r="P6">
        <v>0.1</v>
      </c>
      <c r="Q6">
        <v>0.05</v>
      </c>
      <c r="R6">
        <v>0.08</v>
      </c>
      <c r="S6">
        <v>0.1</v>
      </c>
      <c r="T6">
        <v>0.05</v>
      </c>
      <c r="U6">
        <v>0.05</v>
      </c>
      <c r="V6">
        <v>0.05</v>
      </c>
      <c r="W6">
        <v>0.26</v>
      </c>
      <c r="X6">
        <v>0.23</v>
      </c>
      <c r="Y6">
        <v>0.05</v>
      </c>
      <c r="Z6">
        <v>0.05</v>
      </c>
      <c r="AA6">
        <v>0.05</v>
      </c>
    </row>
    <row r="7" spans="1:27" x14ac:dyDescent="0.25">
      <c r="A7" t="s">
        <v>51</v>
      </c>
      <c r="B7" t="s">
        <v>52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1.4E-2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  <c r="T7">
        <v>5.0000000000000001E-3</v>
      </c>
      <c r="U7">
        <v>5.0000000000000001E-3</v>
      </c>
      <c r="V7">
        <v>5.0000000000000001E-3</v>
      </c>
      <c r="W7">
        <v>5.0000000000000001E-3</v>
      </c>
      <c r="X7">
        <v>5.0000000000000001E-3</v>
      </c>
      <c r="Y7">
        <v>5.0000000000000001E-3</v>
      </c>
      <c r="Z7">
        <v>5.0000000000000001E-3</v>
      </c>
      <c r="AA7">
        <v>5.0000000000000001E-3</v>
      </c>
    </row>
    <row r="8" spans="1:27" x14ac:dyDescent="0.25">
      <c r="A8" t="s">
        <v>53</v>
      </c>
      <c r="B8" t="s">
        <v>54</v>
      </c>
      <c r="C8">
        <v>4.0000000000000001E-3</v>
      </c>
      <c r="D8">
        <v>4.0000000000000001E-3</v>
      </c>
      <c r="E8">
        <v>4.0000000000000001E-3</v>
      </c>
      <c r="F8">
        <v>4.0000000000000001E-3</v>
      </c>
      <c r="G8">
        <v>4.0000000000000001E-3</v>
      </c>
      <c r="H8">
        <v>4.0000000000000001E-3</v>
      </c>
      <c r="I8">
        <v>4.0000000000000001E-3</v>
      </c>
      <c r="J8">
        <v>4.0000000000000001E-3</v>
      </c>
      <c r="K8">
        <v>4.0000000000000001E-3</v>
      </c>
      <c r="L8">
        <v>4.0000000000000001E-3</v>
      </c>
      <c r="M8">
        <v>4.0000000000000001E-3</v>
      </c>
      <c r="N8">
        <v>4.0000000000000001E-3</v>
      </c>
      <c r="O8">
        <v>4.0000000000000001E-3</v>
      </c>
      <c r="P8">
        <v>4.0000000000000001E-3</v>
      </c>
      <c r="Q8">
        <v>4.0000000000000001E-3</v>
      </c>
      <c r="R8">
        <v>4.0000000000000001E-3</v>
      </c>
      <c r="S8">
        <v>4.0000000000000001E-3</v>
      </c>
      <c r="T8">
        <v>4.0000000000000001E-3</v>
      </c>
      <c r="U8">
        <v>4.0000000000000001E-3</v>
      </c>
      <c r="V8">
        <v>4.0000000000000001E-3</v>
      </c>
      <c r="W8">
        <v>4.0000000000000001E-3</v>
      </c>
      <c r="X8">
        <v>4.0000000000000001E-3</v>
      </c>
      <c r="Y8">
        <v>4.0000000000000001E-3</v>
      </c>
      <c r="Z8">
        <v>4.0000000000000001E-3</v>
      </c>
      <c r="AA8">
        <v>4.0000000000000001E-3</v>
      </c>
    </row>
    <row r="9" spans="1:27" x14ac:dyDescent="0.25">
      <c r="A9" t="s">
        <v>55</v>
      </c>
      <c r="B9" t="s">
        <v>56</v>
      </c>
      <c r="C9">
        <v>0.04</v>
      </c>
      <c r="D9">
        <v>0.04</v>
      </c>
      <c r="E9">
        <v>0.03</v>
      </c>
      <c r="F9">
        <v>0.03</v>
      </c>
      <c r="G9">
        <v>0.04</v>
      </c>
      <c r="H9">
        <v>0.04</v>
      </c>
      <c r="I9">
        <v>0.04</v>
      </c>
      <c r="J9">
        <v>0.04</v>
      </c>
      <c r="K9">
        <v>0.04</v>
      </c>
      <c r="L9">
        <v>0.04</v>
      </c>
      <c r="M9">
        <v>0.04</v>
      </c>
      <c r="N9">
        <v>0.04</v>
      </c>
      <c r="O9">
        <v>7.0000000000000007E-2</v>
      </c>
      <c r="P9">
        <v>0.03</v>
      </c>
      <c r="Q9">
        <v>0.04</v>
      </c>
      <c r="R9">
        <v>0.03</v>
      </c>
      <c r="S9">
        <v>0.03</v>
      </c>
      <c r="T9">
        <v>0.03</v>
      </c>
      <c r="U9">
        <v>0.03</v>
      </c>
      <c r="V9">
        <v>0.04</v>
      </c>
      <c r="W9">
        <v>7.0000000000000007E-2</v>
      </c>
      <c r="X9">
        <v>0.04</v>
      </c>
      <c r="Y9">
        <v>0.03</v>
      </c>
      <c r="Z9">
        <v>0.04</v>
      </c>
      <c r="AA9">
        <v>0.04</v>
      </c>
    </row>
    <row r="10" spans="1:27" x14ac:dyDescent="0.25">
      <c r="A10" t="s">
        <v>57</v>
      </c>
      <c r="B10" t="s">
        <v>58</v>
      </c>
      <c r="C10">
        <v>4.0000000000000001E-3</v>
      </c>
      <c r="D10">
        <v>4.0000000000000001E-3</v>
      </c>
      <c r="E10">
        <v>4.0000000000000001E-3</v>
      </c>
      <c r="F10">
        <v>4.0000000000000001E-3</v>
      </c>
      <c r="G10">
        <v>4.0000000000000001E-3</v>
      </c>
      <c r="H10">
        <v>4.0000000000000001E-3</v>
      </c>
      <c r="I10">
        <v>4.0000000000000001E-3</v>
      </c>
      <c r="J10">
        <v>4.0000000000000001E-3</v>
      </c>
      <c r="K10">
        <v>4.0000000000000001E-3</v>
      </c>
      <c r="L10">
        <v>4.0000000000000001E-3</v>
      </c>
      <c r="M10">
        <v>4.0000000000000001E-3</v>
      </c>
      <c r="N10">
        <v>4.0000000000000001E-3</v>
      </c>
      <c r="O10">
        <v>4.0000000000000001E-3</v>
      </c>
      <c r="P10">
        <v>4.0000000000000001E-3</v>
      </c>
      <c r="Q10">
        <v>4.0000000000000001E-3</v>
      </c>
      <c r="R10">
        <v>4.0000000000000001E-3</v>
      </c>
      <c r="S10">
        <v>4.0000000000000001E-3</v>
      </c>
      <c r="T10">
        <v>4.0000000000000001E-3</v>
      </c>
      <c r="U10">
        <v>4.0000000000000001E-3</v>
      </c>
      <c r="V10">
        <v>4.0000000000000001E-3</v>
      </c>
      <c r="W10">
        <v>4.0000000000000001E-3</v>
      </c>
      <c r="X10">
        <v>4.0000000000000001E-3</v>
      </c>
      <c r="Y10">
        <v>4.0000000000000001E-3</v>
      </c>
      <c r="Z10">
        <v>4.0000000000000001E-3</v>
      </c>
      <c r="AA10">
        <v>4.0000000000000001E-3</v>
      </c>
    </row>
    <row r="11" spans="1:27" x14ac:dyDescent="0.25">
      <c r="A11" t="s">
        <v>59</v>
      </c>
      <c r="B11" t="s">
        <v>60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  <c r="AA11">
        <v>0.2</v>
      </c>
    </row>
    <row r="12" spans="1:27" x14ac:dyDescent="0.25">
      <c r="A12" t="s">
        <v>61</v>
      </c>
      <c r="B12" t="s">
        <v>62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  <c r="AA12">
        <v>1E-3</v>
      </c>
    </row>
    <row r="13" spans="1:27" x14ac:dyDescent="0.25">
      <c r="A13" t="s">
        <v>63</v>
      </c>
      <c r="B13" t="s">
        <v>64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</row>
    <row r="14" spans="1:27" x14ac:dyDescent="0.25">
      <c r="A14" t="s">
        <v>65</v>
      </c>
      <c r="B14" t="s">
        <v>66</v>
      </c>
      <c r="C14">
        <v>5.0000000000000001E-3</v>
      </c>
      <c r="D14">
        <v>5.0000000000000001E-3</v>
      </c>
      <c r="E14">
        <v>5.0000000000000001E-3</v>
      </c>
      <c r="F14">
        <v>5.0000000000000001E-3</v>
      </c>
      <c r="G14">
        <v>5.0000000000000001E-3</v>
      </c>
      <c r="H14">
        <v>5.0000000000000001E-3</v>
      </c>
      <c r="I14">
        <v>5.0000000000000001E-3</v>
      </c>
      <c r="J14">
        <v>5.0000000000000001E-3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P14">
        <v>5.0000000000000001E-3</v>
      </c>
      <c r="Q14">
        <v>5.0000000000000001E-3</v>
      </c>
      <c r="R14">
        <v>5.0000000000000001E-3</v>
      </c>
      <c r="S14">
        <v>5.0000000000000001E-3</v>
      </c>
      <c r="T14">
        <v>5.0000000000000001E-3</v>
      </c>
      <c r="U14">
        <v>5.0000000000000001E-3</v>
      </c>
      <c r="V14">
        <v>5.0000000000000001E-3</v>
      </c>
      <c r="W14">
        <v>5.0000000000000001E-3</v>
      </c>
      <c r="X14">
        <v>5.0000000000000001E-3</v>
      </c>
      <c r="Y14">
        <v>5.0000000000000001E-3</v>
      </c>
      <c r="Z14">
        <v>5.0000000000000001E-3</v>
      </c>
      <c r="AA14">
        <v>5.0000000000000001E-3</v>
      </c>
    </row>
    <row r="15" spans="1:27" x14ac:dyDescent="0.25">
      <c r="A15" t="s">
        <v>67</v>
      </c>
      <c r="B15" t="s">
        <v>68</v>
      </c>
      <c r="C15">
        <v>1.58</v>
      </c>
      <c r="D15">
        <v>2.2000000000000002</v>
      </c>
      <c r="E15">
        <v>2.42</v>
      </c>
      <c r="F15">
        <v>2.3199999999999998</v>
      </c>
      <c r="G15">
        <v>1.95</v>
      </c>
      <c r="H15">
        <v>2.4</v>
      </c>
      <c r="I15">
        <v>2.0299999999999998</v>
      </c>
      <c r="J15">
        <v>2.13</v>
      </c>
      <c r="K15">
        <v>1.67</v>
      </c>
      <c r="L15">
        <v>1.59</v>
      </c>
      <c r="M15">
        <v>2.34</v>
      </c>
      <c r="N15">
        <v>1.1100000000000001</v>
      </c>
      <c r="O15">
        <v>3.05</v>
      </c>
      <c r="P15">
        <v>3.04</v>
      </c>
      <c r="Q15">
        <v>1.85</v>
      </c>
      <c r="R15">
        <v>1.75</v>
      </c>
      <c r="S15">
        <v>1.96</v>
      </c>
      <c r="T15">
        <v>2.16</v>
      </c>
      <c r="U15">
        <v>2.3199999999999998</v>
      </c>
      <c r="V15">
        <v>2.54</v>
      </c>
      <c r="W15">
        <v>2.14</v>
      </c>
      <c r="X15">
        <v>1.52</v>
      </c>
      <c r="Y15">
        <v>2.42</v>
      </c>
      <c r="Z15">
        <v>1.53</v>
      </c>
      <c r="AA15">
        <v>1.44</v>
      </c>
    </row>
    <row r="16" spans="1:27" x14ac:dyDescent="0.25">
      <c r="A16" t="s">
        <v>69</v>
      </c>
      <c r="B16" t="s">
        <v>70</v>
      </c>
      <c r="C16">
        <v>0.01</v>
      </c>
      <c r="D16">
        <v>0.01</v>
      </c>
      <c r="E16">
        <v>0.01</v>
      </c>
      <c r="F16">
        <v>0.01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</row>
    <row r="17" spans="1:27" s="2" customFormat="1" x14ac:dyDescent="0.25">
      <c r="A17" s="2" t="s">
        <v>71</v>
      </c>
      <c r="B17" s="2" t="s">
        <v>72</v>
      </c>
      <c r="C17" s="2">
        <v>8.9999999999999993E-3</v>
      </c>
      <c r="D17" s="2">
        <v>8.9999999999999993E-3</v>
      </c>
      <c r="E17" s="2">
        <v>8.9999999999999993E-3</v>
      </c>
      <c r="F17" s="2">
        <v>8.9999999999999993E-3</v>
      </c>
      <c r="G17" s="2">
        <v>8.9999999999999993E-3</v>
      </c>
      <c r="H17" s="2">
        <v>8.9999999999999993E-3</v>
      </c>
      <c r="I17" s="2">
        <v>8.9999999999999993E-3</v>
      </c>
      <c r="J17" s="2">
        <v>8.9999999999999993E-3</v>
      </c>
      <c r="K17" s="2">
        <v>8.9999999999999993E-3</v>
      </c>
      <c r="L17" s="2">
        <v>8.9999999999999993E-3</v>
      </c>
      <c r="M17" s="2">
        <v>8.9999999999999993E-3</v>
      </c>
      <c r="N17" s="2">
        <v>8.9999999999999993E-3</v>
      </c>
      <c r="O17" s="2">
        <v>8.9999999999999993E-3</v>
      </c>
      <c r="P17" s="2">
        <v>8.9999999999999993E-3</v>
      </c>
      <c r="Q17" s="2">
        <v>8.9999999999999993E-3</v>
      </c>
      <c r="R17" s="2">
        <v>8.9999999999999993E-3</v>
      </c>
      <c r="S17" s="2">
        <v>8.9999999999999993E-3</v>
      </c>
      <c r="T17" s="2">
        <v>8.9999999999999993E-3</v>
      </c>
      <c r="U17" s="2">
        <v>8.9999999999999993E-3</v>
      </c>
      <c r="V17" s="2">
        <v>8.9999999999999993E-3</v>
      </c>
      <c r="W17" s="2">
        <v>8.9999999999999993E-3</v>
      </c>
      <c r="X17" s="2">
        <v>8.9999999999999993E-3</v>
      </c>
      <c r="Y17" s="2">
        <v>8.9999999999999993E-3</v>
      </c>
      <c r="Z17" s="2">
        <v>8.9999999999999993E-3</v>
      </c>
      <c r="AA17" s="2">
        <v>8.9999999999999993E-3</v>
      </c>
    </row>
    <row r="18" spans="1:27" s="2" customFormat="1" x14ac:dyDescent="0.25">
      <c r="A18" s="2" t="s">
        <v>73</v>
      </c>
      <c r="B18" s="2" t="s">
        <v>72</v>
      </c>
      <c r="C18" s="2">
        <v>8.9999999999999993E-3</v>
      </c>
      <c r="D18" s="2">
        <v>8.9999999999999993E-3</v>
      </c>
      <c r="E18" s="2">
        <v>8.9999999999999993E-3</v>
      </c>
      <c r="F18" s="2">
        <v>8.9999999999999993E-3</v>
      </c>
      <c r="G18" s="2">
        <v>8.9999999999999993E-3</v>
      </c>
      <c r="H18" s="2">
        <v>8.9999999999999993E-3</v>
      </c>
      <c r="I18" s="2">
        <v>8.9999999999999993E-3</v>
      </c>
      <c r="J18" s="2">
        <v>8.9999999999999993E-3</v>
      </c>
      <c r="K18" s="2">
        <v>0.01</v>
      </c>
      <c r="L18" s="2">
        <v>8.9999999999999993E-3</v>
      </c>
      <c r="M18" s="2">
        <v>8.9999999999999993E-3</v>
      </c>
      <c r="N18" s="2">
        <v>8.9999999999999993E-3</v>
      </c>
      <c r="O18" s="2">
        <v>8.9999999999999993E-3</v>
      </c>
      <c r="P18" s="2">
        <v>0.01</v>
      </c>
      <c r="Q18" s="2">
        <v>8.9999999999999993E-3</v>
      </c>
      <c r="R18" s="2">
        <v>8.9999999999999993E-3</v>
      </c>
      <c r="S18" s="2">
        <v>8.9999999999999993E-3</v>
      </c>
      <c r="T18" s="2">
        <v>8.9999999999999993E-3</v>
      </c>
      <c r="U18" s="2">
        <v>8.9999999999999993E-3</v>
      </c>
      <c r="V18" s="2">
        <v>8.9999999999999993E-3</v>
      </c>
      <c r="W18" s="2">
        <v>8.9999999999999993E-3</v>
      </c>
      <c r="X18" s="2">
        <v>8.9999999999999993E-3</v>
      </c>
      <c r="Y18" s="2">
        <v>8.9999999999999993E-3</v>
      </c>
      <c r="Z18" s="2">
        <v>8.9999999999999993E-3</v>
      </c>
      <c r="AA18" s="2">
        <v>8.9999999999999993E-3</v>
      </c>
    </row>
    <row r="19" spans="1:27" x14ac:dyDescent="0.25">
      <c r="A19" t="s">
        <v>74</v>
      </c>
      <c r="B19" t="s">
        <v>75</v>
      </c>
      <c r="C19">
        <v>40.9</v>
      </c>
      <c r="D19">
        <v>46.8</v>
      </c>
      <c r="E19">
        <v>42.7</v>
      </c>
      <c r="F19">
        <v>42</v>
      </c>
      <c r="G19">
        <v>47</v>
      </c>
      <c r="H19">
        <v>68</v>
      </c>
      <c r="I19">
        <v>204</v>
      </c>
      <c r="J19">
        <v>54</v>
      </c>
      <c r="K19">
        <v>39.200000000000003</v>
      </c>
      <c r="L19">
        <v>63</v>
      </c>
      <c r="M19">
        <v>107</v>
      </c>
      <c r="N19">
        <v>54.6</v>
      </c>
      <c r="O19">
        <v>62</v>
      </c>
      <c r="P19">
        <v>80</v>
      </c>
      <c r="Q19">
        <v>26.7</v>
      </c>
      <c r="R19">
        <v>51.3</v>
      </c>
      <c r="S19">
        <v>106</v>
      </c>
      <c r="T19">
        <v>38.299999999999997</v>
      </c>
      <c r="U19">
        <v>52</v>
      </c>
      <c r="V19">
        <v>57.3</v>
      </c>
      <c r="W19">
        <v>65.599999999999994</v>
      </c>
      <c r="X19">
        <v>45.8</v>
      </c>
      <c r="Y19">
        <v>40.6</v>
      </c>
      <c r="Z19">
        <v>37.200000000000003</v>
      </c>
      <c r="AA19">
        <v>42.7</v>
      </c>
    </row>
    <row r="20" spans="1:27" x14ac:dyDescent="0.25">
      <c r="A20" t="s">
        <v>76</v>
      </c>
      <c r="B20" t="s">
        <v>77</v>
      </c>
      <c r="C20">
        <v>41</v>
      </c>
      <c r="D20">
        <v>34</v>
      </c>
      <c r="E20">
        <v>34</v>
      </c>
      <c r="F20">
        <v>21</v>
      </c>
      <c r="G20">
        <v>19</v>
      </c>
      <c r="H20">
        <v>20</v>
      </c>
      <c r="I20">
        <v>43</v>
      </c>
      <c r="J20">
        <v>46</v>
      </c>
      <c r="K20">
        <v>10</v>
      </c>
      <c r="L20">
        <v>20</v>
      </c>
      <c r="M20">
        <v>71</v>
      </c>
      <c r="N20">
        <v>63</v>
      </c>
      <c r="O20">
        <v>32</v>
      </c>
      <c r="P20">
        <v>46</v>
      </c>
      <c r="Q20">
        <v>48</v>
      </c>
      <c r="R20">
        <v>30</v>
      </c>
      <c r="S20">
        <v>33</v>
      </c>
      <c r="T20">
        <v>36</v>
      </c>
      <c r="U20">
        <v>32</v>
      </c>
      <c r="V20">
        <v>59</v>
      </c>
      <c r="W20">
        <v>66</v>
      </c>
      <c r="X20">
        <v>68</v>
      </c>
      <c r="Y20">
        <v>79</v>
      </c>
      <c r="Z20">
        <v>66</v>
      </c>
      <c r="AA20">
        <v>70</v>
      </c>
    </row>
    <row r="21" spans="1:27" x14ac:dyDescent="0.25">
      <c r="A21" t="s">
        <v>78</v>
      </c>
      <c r="B21" t="s">
        <v>79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</row>
    <row r="22" spans="1:27" x14ac:dyDescent="0.25">
      <c r="A22" t="s">
        <v>80</v>
      </c>
      <c r="B22" t="s">
        <v>81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25">
      <c r="A23" t="s">
        <v>82</v>
      </c>
      <c r="B23" t="s">
        <v>81</v>
      </c>
      <c r="C23">
        <v>26</v>
      </c>
      <c r="D23">
        <v>26</v>
      </c>
      <c r="E23">
        <v>26</v>
      </c>
      <c r="F23">
        <v>26</v>
      </c>
      <c r="G23">
        <v>26</v>
      </c>
      <c r="H23">
        <v>26</v>
      </c>
      <c r="I23">
        <v>26</v>
      </c>
      <c r="J23">
        <v>26</v>
      </c>
      <c r="K23">
        <v>26</v>
      </c>
      <c r="L23">
        <v>26</v>
      </c>
      <c r="M23">
        <v>26</v>
      </c>
      <c r="N23">
        <v>26</v>
      </c>
      <c r="O23">
        <v>26</v>
      </c>
      <c r="P23">
        <v>26</v>
      </c>
      <c r="Q23">
        <v>26</v>
      </c>
      <c r="R23">
        <v>26</v>
      </c>
      <c r="S23">
        <v>26</v>
      </c>
      <c r="T23">
        <v>26</v>
      </c>
      <c r="U23">
        <v>26</v>
      </c>
      <c r="V23">
        <v>26</v>
      </c>
      <c r="W23">
        <v>26</v>
      </c>
      <c r="X23">
        <v>55</v>
      </c>
      <c r="Y23">
        <v>44</v>
      </c>
      <c r="Z23">
        <v>26</v>
      </c>
      <c r="AA23">
        <v>26</v>
      </c>
    </row>
    <row r="24" spans="1:27" ht="45" x14ac:dyDescent="0.25">
      <c r="A24" t="s">
        <v>83</v>
      </c>
      <c r="B24" s="1" t="s">
        <v>84</v>
      </c>
      <c r="D24">
        <v>13.8</v>
      </c>
      <c r="E24">
        <v>11.3</v>
      </c>
      <c r="F24">
        <v>12.7</v>
      </c>
      <c r="G24">
        <v>16.100000000000001</v>
      </c>
      <c r="H24">
        <v>16.2</v>
      </c>
      <c r="I24">
        <v>15</v>
      </c>
      <c r="J24">
        <v>13.8</v>
      </c>
      <c r="K24">
        <v>12</v>
      </c>
      <c r="L24">
        <v>12</v>
      </c>
      <c r="M24">
        <v>12.7</v>
      </c>
      <c r="N24">
        <v>9.25</v>
      </c>
      <c r="O24">
        <v>14.4</v>
      </c>
      <c r="P24">
        <v>11.6</v>
      </c>
      <c r="Q24">
        <v>13.7</v>
      </c>
      <c r="R24">
        <v>9.0399999999999991</v>
      </c>
      <c r="S24">
        <v>13.3</v>
      </c>
      <c r="T24">
        <v>12.5</v>
      </c>
      <c r="U24">
        <v>12.7</v>
      </c>
      <c r="V24">
        <v>13.6</v>
      </c>
      <c r="W24">
        <v>26.9</v>
      </c>
      <c r="X24">
        <v>12.8</v>
      </c>
      <c r="Y24">
        <v>10.9</v>
      </c>
      <c r="Z24">
        <v>13.1</v>
      </c>
      <c r="AA24">
        <v>13.4</v>
      </c>
    </row>
    <row r="25" spans="1:27" x14ac:dyDescent="0.25">
      <c r="A25" t="s">
        <v>85</v>
      </c>
      <c r="B25" t="s">
        <v>86</v>
      </c>
      <c r="C25">
        <v>2E-3</v>
      </c>
      <c r="E25">
        <v>2E-3</v>
      </c>
      <c r="G25">
        <v>2E-3</v>
      </c>
      <c r="H25">
        <v>2E-3</v>
      </c>
      <c r="I25">
        <v>2E-3</v>
      </c>
      <c r="J25">
        <v>2E-3</v>
      </c>
      <c r="K25">
        <v>2E-3</v>
      </c>
      <c r="L25">
        <v>2E-3</v>
      </c>
      <c r="M25">
        <v>2E-3</v>
      </c>
      <c r="N25">
        <v>2E-3</v>
      </c>
      <c r="O25">
        <v>2E-3</v>
      </c>
      <c r="P25">
        <v>2E-3</v>
      </c>
      <c r="Q25">
        <v>2E-3</v>
      </c>
      <c r="R25">
        <v>2E-3</v>
      </c>
      <c r="S25">
        <v>2E-3</v>
      </c>
      <c r="T25">
        <v>2E-3</v>
      </c>
      <c r="U25">
        <v>2E-3</v>
      </c>
      <c r="V25">
        <v>2E-3</v>
      </c>
      <c r="W25">
        <v>2E-3</v>
      </c>
      <c r="X25">
        <v>2E-3</v>
      </c>
      <c r="Y25">
        <v>2E-3</v>
      </c>
      <c r="Z25">
        <v>2E-3</v>
      </c>
      <c r="AA25">
        <v>2E-3</v>
      </c>
    </row>
    <row r="26" spans="1:27" s="2" customFormat="1" x14ac:dyDescent="0.25">
      <c r="A26" s="2" t="s">
        <v>87</v>
      </c>
      <c r="B26" s="2" t="s">
        <v>88</v>
      </c>
      <c r="C26" s="2">
        <v>0.41</v>
      </c>
      <c r="D26" s="2">
        <v>0.52</v>
      </c>
      <c r="E26" s="2">
        <v>0.35</v>
      </c>
      <c r="F26" s="2">
        <v>0.3</v>
      </c>
      <c r="G26" s="2">
        <v>0.37</v>
      </c>
      <c r="H26" s="2">
        <v>0.28000000000000003</v>
      </c>
      <c r="I26" s="2">
        <v>0.67</v>
      </c>
      <c r="J26" s="2">
        <v>0.45</v>
      </c>
      <c r="K26" s="2">
        <v>0.61</v>
      </c>
      <c r="L26" s="2">
        <v>0.34</v>
      </c>
      <c r="M26" s="2">
        <v>0.54</v>
      </c>
      <c r="N26" s="2">
        <v>0.41</v>
      </c>
      <c r="O26" s="2">
        <v>0.27</v>
      </c>
      <c r="P26" s="2">
        <v>0.41</v>
      </c>
      <c r="Q26" s="2">
        <v>0.34</v>
      </c>
      <c r="R26" s="2">
        <v>0.35</v>
      </c>
      <c r="S26" s="2">
        <v>0.35</v>
      </c>
      <c r="T26" s="2">
        <v>0.34</v>
      </c>
      <c r="U26" s="2">
        <v>0.4</v>
      </c>
      <c r="V26" s="2">
        <v>0.65</v>
      </c>
      <c r="W26" s="2">
        <v>0.6</v>
      </c>
      <c r="X26" s="2">
        <v>0.46</v>
      </c>
      <c r="Y26" s="2">
        <v>0.38</v>
      </c>
      <c r="Z26" s="2">
        <v>0.51</v>
      </c>
      <c r="AA26" s="2">
        <v>0.36</v>
      </c>
    </row>
    <row r="27" spans="1:27" s="2" customFormat="1" x14ac:dyDescent="0.25">
      <c r="A27" s="2" t="s">
        <v>89</v>
      </c>
      <c r="B27" s="2" t="s">
        <v>88</v>
      </c>
      <c r="C27" s="2">
        <v>1.5</v>
      </c>
      <c r="D27" s="2">
        <v>1.41</v>
      </c>
      <c r="E27" s="2">
        <v>1.58</v>
      </c>
      <c r="F27" s="2">
        <v>0.32</v>
      </c>
      <c r="G27" s="2">
        <v>0.56000000000000005</v>
      </c>
      <c r="H27" s="2">
        <v>0.51</v>
      </c>
      <c r="I27" s="2">
        <v>0.96</v>
      </c>
      <c r="J27" s="2">
        <v>1.85</v>
      </c>
      <c r="K27" s="2">
        <v>1.01</v>
      </c>
      <c r="L27" s="2">
        <v>0.56000000000000005</v>
      </c>
      <c r="M27" s="2">
        <v>1.59</v>
      </c>
      <c r="N27" s="2">
        <v>1.63</v>
      </c>
      <c r="O27" s="2">
        <v>1.82</v>
      </c>
      <c r="P27" s="2">
        <v>1.65</v>
      </c>
      <c r="Q27" s="2">
        <v>1.89</v>
      </c>
      <c r="R27" s="2">
        <v>0.8</v>
      </c>
      <c r="S27" s="2">
        <v>0.9</v>
      </c>
      <c r="T27" s="2">
        <v>0.63</v>
      </c>
      <c r="U27" s="2">
        <v>0.63</v>
      </c>
      <c r="V27" s="2">
        <v>1.26</v>
      </c>
      <c r="W27" s="2">
        <v>2.89</v>
      </c>
      <c r="X27" s="2">
        <v>1.49</v>
      </c>
      <c r="Y27" s="2">
        <v>1.68</v>
      </c>
      <c r="Z27" s="2">
        <v>1.94</v>
      </c>
      <c r="AA27" s="2">
        <v>1.05</v>
      </c>
    </row>
    <row r="28" spans="1:27" x14ac:dyDescent="0.25">
      <c r="A28" t="s">
        <v>90</v>
      </c>
      <c r="B28" t="s">
        <v>91</v>
      </c>
      <c r="C28">
        <v>0.05</v>
      </c>
      <c r="D28">
        <v>0.05</v>
      </c>
      <c r="E28">
        <v>0.05</v>
      </c>
      <c r="F28">
        <v>0.32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0.49</v>
      </c>
      <c r="N28">
        <v>0.05</v>
      </c>
      <c r="O28">
        <v>0.05</v>
      </c>
      <c r="P28">
        <v>0.05</v>
      </c>
      <c r="Q28">
        <v>0.05</v>
      </c>
      <c r="R28">
        <v>0.05</v>
      </c>
      <c r="S28">
        <v>0.05</v>
      </c>
      <c r="T28">
        <v>0.05</v>
      </c>
      <c r="U28">
        <v>0.05</v>
      </c>
      <c r="V28">
        <v>0.05</v>
      </c>
      <c r="W28">
        <v>0.05</v>
      </c>
      <c r="X28">
        <v>0.05</v>
      </c>
      <c r="Y28">
        <v>0.57999999999999996</v>
      </c>
      <c r="Z28">
        <v>0.05</v>
      </c>
      <c r="AA28">
        <v>0.05</v>
      </c>
    </row>
    <row r="29" spans="1:27" x14ac:dyDescent="0.25">
      <c r="A29" t="s">
        <v>92</v>
      </c>
      <c r="B29" t="s">
        <v>93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0.04</v>
      </c>
      <c r="K29">
        <v>0.02</v>
      </c>
      <c r="L29">
        <v>0.02</v>
      </c>
      <c r="M29">
        <v>0.02</v>
      </c>
      <c r="N29">
        <v>0.17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0.03</v>
      </c>
      <c r="X29">
        <v>0.03</v>
      </c>
      <c r="Y29">
        <v>0.02</v>
      </c>
      <c r="Z29">
        <v>0.02</v>
      </c>
      <c r="AA29">
        <v>0.02</v>
      </c>
    </row>
    <row r="30" spans="1:27" x14ac:dyDescent="0.25">
      <c r="A30" t="s">
        <v>94</v>
      </c>
      <c r="B30" t="s">
        <v>95</v>
      </c>
      <c r="C30">
        <v>0.1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  <c r="Z30">
        <v>0.1</v>
      </c>
      <c r="AA30">
        <v>0.1</v>
      </c>
    </row>
    <row r="31" spans="1:27" s="2" customFormat="1" x14ac:dyDescent="0.25">
      <c r="A31" s="2" t="s">
        <v>96</v>
      </c>
      <c r="B31" s="2" t="s">
        <v>97</v>
      </c>
      <c r="C31" s="2">
        <v>0.06</v>
      </c>
      <c r="D31" s="2">
        <v>0.06</v>
      </c>
      <c r="E31" s="2">
        <v>0.03</v>
      </c>
      <c r="F31" s="2">
        <v>2.5000000000000001E-2</v>
      </c>
      <c r="G31" s="2">
        <v>0.04</v>
      </c>
      <c r="H31" s="2">
        <v>0.03</v>
      </c>
      <c r="I31" s="2">
        <v>0.04</v>
      </c>
      <c r="J31" s="2">
        <v>0.03</v>
      </c>
      <c r="K31" s="2">
        <v>0.03</v>
      </c>
      <c r="L31" s="2">
        <v>0.04</v>
      </c>
      <c r="M31" s="2">
        <v>0.06</v>
      </c>
      <c r="N31" s="2">
        <v>2.5000000000000001E-2</v>
      </c>
      <c r="O31" s="2">
        <v>7.0000000000000007E-2</v>
      </c>
      <c r="P31" s="2">
        <v>0.04</v>
      </c>
      <c r="Q31" s="2">
        <v>0.04</v>
      </c>
      <c r="R31" s="2">
        <v>2.5000000000000001E-2</v>
      </c>
      <c r="S31" s="2">
        <v>0.05</v>
      </c>
      <c r="T31" s="2">
        <v>0.03</v>
      </c>
      <c r="U31" s="2">
        <v>0.03</v>
      </c>
      <c r="V31" s="2">
        <v>0.05</v>
      </c>
      <c r="W31" s="2">
        <v>0.1</v>
      </c>
      <c r="X31" s="2">
        <v>0.05</v>
      </c>
      <c r="Y31" s="2">
        <v>2.5000000000000001E-2</v>
      </c>
      <c r="Z31" s="2">
        <v>2.5000000000000001E-2</v>
      </c>
      <c r="AA31" s="2">
        <v>2.5000000000000001E-2</v>
      </c>
    </row>
    <row r="32" spans="1:27" s="2" customFormat="1" x14ac:dyDescent="0.25">
      <c r="A32" s="2" t="s">
        <v>98</v>
      </c>
      <c r="B32" s="2" t="s">
        <v>97</v>
      </c>
      <c r="C32" s="2">
        <v>0.12</v>
      </c>
      <c r="D32" s="2">
        <v>0.1</v>
      </c>
      <c r="E32" s="2">
        <v>0.11</v>
      </c>
      <c r="F32" s="2">
        <v>0.04</v>
      </c>
      <c r="G32" s="2">
        <v>0.04</v>
      </c>
      <c r="H32" s="2">
        <v>0.04</v>
      </c>
      <c r="I32" s="2">
        <v>0.05</v>
      </c>
      <c r="J32" s="2">
        <v>0.08</v>
      </c>
      <c r="K32" s="2">
        <v>0.06</v>
      </c>
      <c r="L32" s="2">
        <v>0.12</v>
      </c>
      <c r="M32" s="2">
        <v>0.06</v>
      </c>
      <c r="N32" s="2">
        <v>0.03</v>
      </c>
      <c r="O32" s="2">
        <v>0.14000000000000001</v>
      </c>
      <c r="P32" s="2">
        <v>0.14000000000000001</v>
      </c>
      <c r="Q32" s="2">
        <v>0.1</v>
      </c>
      <c r="R32" s="2">
        <v>0.05</v>
      </c>
      <c r="S32" s="2">
        <v>0.06</v>
      </c>
      <c r="T32" s="2">
        <v>0.04</v>
      </c>
      <c r="U32" s="2">
        <v>0.04</v>
      </c>
      <c r="V32" s="2">
        <v>0.09</v>
      </c>
      <c r="W32" s="2">
        <v>0.22</v>
      </c>
      <c r="X32" s="2">
        <v>0.12</v>
      </c>
      <c r="Y32" s="2">
        <v>2.5000000000000001E-2</v>
      </c>
      <c r="Z32" s="2">
        <v>0.16700000000000001</v>
      </c>
      <c r="AA32" s="2">
        <v>4.3999999999999997E-2</v>
      </c>
    </row>
    <row r="33" spans="1:27" x14ac:dyDescent="0.25">
      <c r="A33" t="s">
        <v>99</v>
      </c>
      <c r="B33" t="s">
        <v>100</v>
      </c>
      <c r="C33">
        <v>2.0000000000000001E-4</v>
      </c>
      <c r="D33">
        <v>2.0000000000000001E-4</v>
      </c>
      <c r="E33">
        <v>2.0000000000000001E-4</v>
      </c>
      <c r="F33">
        <v>2.0000000000000001E-4</v>
      </c>
      <c r="G33">
        <v>2.0000000000000001E-4</v>
      </c>
      <c r="H33">
        <v>2.0000000000000001E-4</v>
      </c>
      <c r="I33">
        <v>2.0000000000000001E-4</v>
      </c>
      <c r="J33">
        <v>2.0000000000000001E-4</v>
      </c>
      <c r="K33">
        <v>2.0000000000000001E-4</v>
      </c>
      <c r="L33">
        <v>2.0000000000000001E-4</v>
      </c>
      <c r="M33">
        <v>2.0000000000000001E-4</v>
      </c>
      <c r="N33">
        <v>4.0000000000000002E-4</v>
      </c>
      <c r="O33">
        <v>2.0000000000000001E-4</v>
      </c>
      <c r="P33">
        <v>2.0000000000000001E-4</v>
      </c>
      <c r="Q33">
        <v>2.0000000000000001E-4</v>
      </c>
      <c r="R33">
        <v>2.0000000000000001E-4</v>
      </c>
      <c r="S33">
        <v>2.0000000000000001E-4</v>
      </c>
      <c r="T33">
        <v>2.0000000000000001E-4</v>
      </c>
      <c r="U33">
        <v>2.0000000000000001E-4</v>
      </c>
      <c r="V33">
        <v>2.0000000000000001E-4</v>
      </c>
      <c r="W33">
        <v>2.0000000000000001E-4</v>
      </c>
      <c r="X33">
        <v>2.0000000000000001E-4</v>
      </c>
      <c r="Y33">
        <v>2.0000000000000001E-4</v>
      </c>
      <c r="Z33">
        <v>2.0000000000000001E-4</v>
      </c>
      <c r="AA33">
        <v>2.0000000000000001E-4</v>
      </c>
    </row>
    <row r="34" spans="1:27" x14ac:dyDescent="0.25">
      <c r="A34" t="s">
        <v>101</v>
      </c>
      <c r="B34" t="s">
        <v>102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  <c r="M34">
        <v>0.01</v>
      </c>
      <c r="N34">
        <v>0.01</v>
      </c>
      <c r="O34">
        <v>0.01</v>
      </c>
      <c r="P34">
        <v>0.01</v>
      </c>
      <c r="Q34">
        <v>0.01</v>
      </c>
      <c r="R34">
        <v>0.01</v>
      </c>
      <c r="S34">
        <v>0.01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</row>
    <row r="35" spans="1:27" x14ac:dyDescent="0.25">
      <c r="A35" t="s">
        <v>103</v>
      </c>
      <c r="B35" t="s">
        <v>104</v>
      </c>
      <c r="C35">
        <v>1.18</v>
      </c>
      <c r="D35">
        <v>0.28999999999999998</v>
      </c>
      <c r="E35">
        <v>2.2400000000000002</v>
      </c>
      <c r="F35">
        <v>0.41</v>
      </c>
      <c r="G35">
        <v>0.35</v>
      </c>
      <c r="H35">
        <v>0.6</v>
      </c>
      <c r="I35">
        <v>0.37</v>
      </c>
      <c r="J35">
        <v>0.53</v>
      </c>
      <c r="K35">
        <v>0.59</v>
      </c>
      <c r="L35">
        <v>0.45</v>
      </c>
      <c r="M35">
        <v>0.16</v>
      </c>
      <c r="N35">
        <v>0.02</v>
      </c>
      <c r="O35">
        <v>0.19</v>
      </c>
      <c r="P35">
        <v>0.44</v>
      </c>
      <c r="Q35">
        <v>0.38</v>
      </c>
      <c r="R35">
        <v>0.43</v>
      </c>
      <c r="S35">
        <v>0.42</v>
      </c>
      <c r="T35">
        <v>0.37</v>
      </c>
      <c r="U35">
        <v>0.46</v>
      </c>
      <c r="V35">
        <v>0.4</v>
      </c>
      <c r="W35">
        <v>0.7</v>
      </c>
      <c r="X35">
        <v>0.31</v>
      </c>
      <c r="Y35">
        <v>0.23</v>
      </c>
      <c r="Z35">
        <v>0.11</v>
      </c>
      <c r="AA35">
        <v>0.2</v>
      </c>
    </row>
    <row r="36" spans="1:27" x14ac:dyDescent="0.25">
      <c r="A36" t="s">
        <v>105</v>
      </c>
      <c r="B36" t="s">
        <v>106</v>
      </c>
      <c r="C36">
        <v>0.05</v>
      </c>
      <c r="D36">
        <v>0.02</v>
      </c>
      <c r="E36">
        <v>0.05</v>
      </c>
      <c r="F36">
        <v>0.02</v>
      </c>
      <c r="G36">
        <v>0.02</v>
      </c>
      <c r="H36">
        <v>0.02</v>
      </c>
      <c r="I36">
        <v>0.02</v>
      </c>
      <c r="J36">
        <v>0.02</v>
      </c>
      <c r="K36">
        <v>0.02</v>
      </c>
      <c r="L36">
        <v>0.02</v>
      </c>
      <c r="M36">
        <v>0.02</v>
      </c>
      <c r="N36">
        <v>0.02</v>
      </c>
      <c r="O36">
        <v>0.02</v>
      </c>
      <c r="P36">
        <v>0.02</v>
      </c>
      <c r="Q36">
        <v>0.02</v>
      </c>
      <c r="R36">
        <v>0.02</v>
      </c>
      <c r="S36">
        <v>0.02</v>
      </c>
      <c r="T36">
        <v>0.02</v>
      </c>
      <c r="U36">
        <v>0.02</v>
      </c>
      <c r="V36">
        <v>0.03</v>
      </c>
      <c r="W36">
        <v>0.02</v>
      </c>
      <c r="X36">
        <v>0.02</v>
      </c>
      <c r="Y36">
        <v>0.02</v>
      </c>
      <c r="Z36">
        <v>0.02</v>
      </c>
      <c r="AA36">
        <v>0.02</v>
      </c>
    </row>
    <row r="37" spans="1:27" ht="45" x14ac:dyDescent="0.25">
      <c r="A37" t="s">
        <v>107</v>
      </c>
      <c r="B37" s="1" t="s">
        <v>108</v>
      </c>
      <c r="C37">
        <v>0.06</v>
      </c>
      <c r="D37">
        <v>0.06</v>
      </c>
      <c r="E37">
        <v>0.06</v>
      </c>
      <c r="F37">
        <v>0.06</v>
      </c>
      <c r="G37">
        <v>0.06</v>
      </c>
      <c r="H37">
        <v>0.06</v>
      </c>
      <c r="I37">
        <v>0.1</v>
      </c>
      <c r="J37">
        <v>0.13</v>
      </c>
      <c r="K37">
        <v>0.06</v>
      </c>
      <c r="L37">
        <v>0.21</v>
      </c>
      <c r="M37">
        <v>0.06</v>
      </c>
      <c r="N37">
        <v>7.0000000000000007E-2</v>
      </c>
      <c r="O37">
        <v>0.06</v>
      </c>
      <c r="P37">
        <v>0.06</v>
      </c>
      <c r="Q37">
        <v>0.06</v>
      </c>
      <c r="R37">
        <v>0.06</v>
      </c>
      <c r="S37">
        <v>0.06</v>
      </c>
      <c r="T37">
        <v>0.06</v>
      </c>
      <c r="U37">
        <v>0.06</v>
      </c>
      <c r="V37">
        <v>0.12</v>
      </c>
      <c r="W37">
        <v>0.06</v>
      </c>
      <c r="X37">
        <v>0.06</v>
      </c>
      <c r="Y37">
        <v>0.06</v>
      </c>
      <c r="Z37">
        <v>0.06</v>
      </c>
      <c r="AA37">
        <v>0.06</v>
      </c>
    </row>
    <row r="38" spans="1:27" x14ac:dyDescent="0.25">
      <c r="A38" t="s">
        <v>109</v>
      </c>
      <c r="B38" t="s">
        <v>86</v>
      </c>
      <c r="C38">
        <v>2.5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  <c r="P38">
        <v>2.5</v>
      </c>
      <c r="Q38">
        <v>2.5</v>
      </c>
      <c r="R38">
        <v>2.5</v>
      </c>
      <c r="S38">
        <v>2.5</v>
      </c>
      <c r="T38">
        <v>2.5</v>
      </c>
      <c r="U38">
        <v>2.5</v>
      </c>
      <c r="V38">
        <v>2.5</v>
      </c>
      <c r="W38">
        <v>2.5</v>
      </c>
      <c r="X38">
        <v>2.5</v>
      </c>
      <c r="Y38">
        <v>2.5</v>
      </c>
      <c r="Z38">
        <v>2.5</v>
      </c>
      <c r="AA38">
        <v>2.5</v>
      </c>
    </row>
    <row r="39" spans="1:27" x14ac:dyDescent="0.25">
      <c r="A39" t="s">
        <v>110</v>
      </c>
      <c r="B39" t="s">
        <v>81</v>
      </c>
      <c r="C39">
        <v>6.81</v>
      </c>
      <c r="D39">
        <v>8.44</v>
      </c>
      <c r="E39">
        <v>8.59</v>
      </c>
      <c r="F39">
        <v>7.04</v>
      </c>
      <c r="G39">
        <v>9.16</v>
      </c>
      <c r="H39">
        <v>5.63</v>
      </c>
      <c r="I39">
        <v>4.32</v>
      </c>
      <c r="J39">
        <v>7.84</v>
      </c>
      <c r="K39">
        <v>7.92</v>
      </c>
      <c r="L39">
        <v>6.21</v>
      </c>
      <c r="M39">
        <v>6.95</v>
      </c>
      <c r="N39">
        <v>5.29</v>
      </c>
      <c r="O39">
        <v>4.79</v>
      </c>
      <c r="P39">
        <v>7.12</v>
      </c>
      <c r="Q39">
        <v>7.43</v>
      </c>
      <c r="R39">
        <v>5.79</v>
      </c>
      <c r="S39">
        <v>5.86</v>
      </c>
      <c r="T39">
        <v>6.4</v>
      </c>
      <c r="U39">
        <v>7.47</v>
      </c>
      <c r="V39">
        <v>7.14</v>
      </c>
      <c r="W39">
        <v>5.19</v>
      </c>
      <c r="X39">
        <v>5.79</v>
      </c>
      <c r="Y39">
        <v>5.7</v>
      </c>
      <c r="Z39">
        <v>5.79</v>
      </c>
      <c r="AA39">
        <v>6.01</v>
      </c>
    </row>
    <row r="40" spans="1:27" x14ac:dyDescent="0.25">
      <c r="A40" t="s">
        <v>111</v>
      </c>
      <c r="B40" t="s">
        <v>46</v>
      </c>
      <c r="C40">
        <v>6.72</v>
      </c>
      <c r="D40">
        <v>7.12</v>
      </c>
      <c r="E40">
        <v>6.71</v>
      </c>
      <c r="F40">
        <v>8.09</v>
      </c>
      <c r="G40">
        <v>7.7</v>
      </c>
      <c r="H40">
        <v>7.06</v>
      </c>
      <c r="I40">
        <v>7.24</v>
      </c>
      <c r="J40">
        <v>6.69</v>
      </c>
      <c r="K40">
        <v>7.28</v>
      </c>
      <c r="L40">
        <v>6.99</v>
      </c>
      <c r="M40">
        <v>7.22</v>
      </c>
      <c r="N40">
        <v>7.18</v>
      </c>
      <c r="O40">
        <v>5.71</v>
      </c>
      <c r="P40">
        <v>6.03</v>
      </c>
      <c r="Q40">
        <v>7.44</v>
      </c>
      <c r="R40">
        <v>7.7</v>
      </c>
      <c r="S40">
        <v>6.45</v>
      </c>
      <c r="T40">
        <v>8.34</v>
      </c>
      <c r="U40">
        <v>8.07</v>
      </c>
      <c r="V40">
        <v>6.78</v>
      </c>
      <c r="W40">
        <v>7.2</v>
      </c>
      <c r="X40">
        <v>7.52</v>
      </c>
      <c r="Y40">
        <v>7.19</v>
      </c>
      <c r="Z40">
        <v>6.41</v>
      </c>
      <c r="AA40">
        <v>6.13</v>
      </c>
    </row>
    <row r="41" spans="1:27" x14ac:dyDescent="0.25">
      <c r="A41" t="s">
        <v>112</v>
      </c>
      <c r="B41" t="s">
        <v>113</v>
      </c>
      <c r="C41">
        <v>5.0000000000000001E-3</v>
      </c>
      <c r="D41">
        <v>5.0000000000000001E-3</v>
      </c>
      <c r="E41">
        <v>5.0000000000000001E-3</v>
      </c>
      <c r="F41">
        <v>5.0000000000000001E-3</v>
      </c>
      <c r="G41">
        <v>5.0000000000000001E-3</v>
      </c>
      <c r="H41">
        <v>5.0000000000000001E-3</v>
      </c>
      <c r="I41">
        <v>5.0000000000000001E-3</v>
      </c>
      <c r="J41">
        <v>5.0000000000000001E-3</v>
      </c>
      <c r="K41">
        <v>5.0000000000000001E-3</v>
      </c>
      <c r="L41">
        <v>5.0000000000000001E-3</v>
      </c>
      <c r="M41">
        <v>5.0000000000000001E-3</v>
      </c>
      <c r="N41">
        <v>5.0000000000000001E-3</v>
      </c>
      <c r="O41">
        <v>5.0000000000000001E-3</v>
      </c>
      <c r="P41">
        <v>5.0000000000000001E-3</v>
      </c>
      <c r="Q41">
        <v>5.0000000000000001E-3</v>
      </c>
      <c r="R41">
        <v>5.0000000000000001E-3</v>
      </c>
      <c r="S41">
        <v>5.0000000000000001E-3</v>
      </c>
      <c r="T41">
        <v>5.0000000000000001E-3</v>
      </c>
      <c r="U41">
        <v>5.0000000000000001E-3</v>
      </c>
      <c r="V41">
        <v>5.0000000000000001E-3</v>
      </c>
      <c r="W41">
        <v>5.0000000000000001E-3</v>
      </c>
      <c r="X41">
        <v>5.0000000000000001E-3</v>
      </c>
      <c r="Y41">
        <v>5.0000000000000001E-3</v>
      </c>
      <c r="Z41">
        <v>5.0000000000000001E-3</v>
      </c>
      <c r="AA41">
        <v>5.0000000000000001E-3</v>
      </c>
    </row>
    <row r="42" spans="1:27" x14ac:dyDescent="0.25">
      <c r="A42" t="s">
        <v>114</v>
      </c>
      <c r="B42" t="s">
        <v>115</v>
      </c>
      <c r="C42">
        <v>0.01</v>
      </c>
      <c r="D42">
        <v>0.01</v>
      </c>
      <c r="E42">
        <v>0.01</v>
      </c>
      <c r="F42">
        <v>0.01</v>
      </c>
      <c r="G42">
        <v>0.01</v>
      </c>
      <c r="H42">
        <v>0.01</v>
      </c>
      <c r="I42">
        <v>0.01</v>
      </c>
      <c r="J42">
        <v>0.01</v>
      </c>
      <c r="K42">
        <v>0.01</v>
      </c>
      <c r="L42">
        <v>0.01</v>
      </c>
      <c r="M42">
        <v>0.01</v>
      </c>
      <c r="N42">
        <v>0.01</v>
      </c>
      <c r="O42">
        <v>0.01</v>
      </c>
      <c r="P42">
        <v>0.01</v>
      </c>
      <c r="Q42">
        <v>0.01</v>
      </c>
      <c r="R42">
        <v>0.01</v>
      </c>
      <c r="S42">
        <v>0.01</v>
      </c>
      <c r="T42">
        <v>0.01</v>
      </c>
      <c r="U42">
        <v>0.01</v>
      </c>
      <c r="V42">
        <v>0.01</v>
      </c>
      <c r="W42">
        <v>0.01</v>
      </c>
      <c r="X42">
        <v>0.01</v>
      </c>
      <c r="Y42">
        <v>0.01</v>
      </c>
      <c r="Z42">
        <v>0.01</v>
      </c>
      <c r="AA42">
        <v>0.01</v>
      </c>
    </row>
    <row r="43" spans="1:27" x14ac:dyDescent="0.25">
      <c r="A43" t="s">
        <v>116</v>
      </c>
      <c r="B43" t="s">
        <v>117</v>
      </c>
      <c r="C43">
        <v>26</v>
      </c>
      <c r="D43">
        <v>31</v>
      </c>
      <c r="E43">
        <v>36</v>
      </c>
      <c r="F43">
        <v>25</v>
      </c>
      <c r="G43">
        <v>36</v>
      </c>
      <c r="H43">
        <v>45.5</v>
      </c>
      <c r="I43">
        <v>113</v>
      </c>
      <c r="J43">
        <v>32</v>
      </c>
      <c r="K43">
        <v>28</v>
      </c>
      <c r="L43">
        <v>30.5</v>
      </c>
      <c r="M43">
        <v>91</v>
      </c>
      <c r="N43">
        <v>47</v>
      </c>
      <c r="O43">
        <v>48.5</v>
      </c>
      <c r="P43">
        <v>52</v>
      </c>
      <c r="Q43">
        <v>17.5</v>
      </c>
      <c r="R43">
        <v>37</v>
      </c>
      <c r="S43">
        <v>94</v>
      </c>
      <c r="T43">
        <v>34</v>
      </c>
      <c r="U43">
        <v>42</v>
      </c>
      <c r="V43">
        <v>43.5</v>
      </c>
      <c r="W43">
        <v>46</v>
      </c>
      <c r="X43">
        <v>40</v>
      </c>
      <c r="Y43">
        <v>23.5</v>
      </c>
      <c r="Z43">
        <v>22</v>
      </c>
      <c r="AA43">
        <v>33</v>
      </c>
    </row>
    <row r="44" spans="1:27" s="2" customFormat="1" ht="30" x14ac:dyDescent="0.25">
      <c r="A44" s="3" t="s">
        <v>118</v>
      </c>
      <c r="B44" s="2" t="s">
        <v>119</v>
      </c>
      <c r="C44" s="2">
        <v>11</v>
      </c>
      <c r="D44" s="2">
        <v>11</v>
      </c>
      <c r="E44" s="2">
        <v>18.5</v>
      </c>
      <c r="F44" s="2">
        <v>11</v>
      </c>
      <c r="G44" s="2">
        <v>11</v>
      </c>
      <c r="H44" s="2">
        <v>11</v>
      </c>
      <c r="I44" s="2">
        <v>11</v>
      </c>
      <c r="J44" s="2">
        <v>11</v>
      </c>
      <c r="K44" s="2">
        <v>12</v>
      </c>
      <c r="L44" s="2">
        <v>43</v>
      </c>
      <c r="M44" s="2">
        <v>37.5</v>
      </c>
      <c r="N44" s="2">
        <v>11</v>
      </c>
      <c r="O44" s="2">
        <v>24.5</v>
      </c>
      <c r="P44" s="2">
        <v>13</v>
      </c>
      <c r="Q44" s="2">
        <v>13.5</v>
      </c>
      <c r="R44" s="2">
        <v>11</v>
      </c>
      <c r="S44" s="2">
        <v>11</v>
      </c>
      <c r="T44" s="2">
        <v>11</v>
      </c>
      <c r="U44" s="2">
        <v>11</v>
      </c>
      <c r="V44" s="2">
        <v>11</v>
      </c>
      <c r="W44" s="2">
        <v>34</v>
      </c>
      <c r="X44" s="2">
        <v>11</v>
      </c>
      <c r="Y44" s="2">
        <v>11</v>
      </c>
      <c r="Z44" s="2">
        <v>15.5</v>
      </c>
      <c r="AA44" s="2">
        <v>11</v>
      </c>
    </row>
    <row r="45" spans="1:27" x14ac:dyDescent="0.25">
      <c r="A45" t="s">
        <v>120</v>
      </c>
      <c r="B45" t="s">
        <v>121</v>
      </c>
      <c r="C45">
        <v>0.3</v>
      </c>
      <c r="E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  <c r="X45">
        <v>0.3</v>
      </c>
      <c r="Y45">
        <v>0.3</v>
      </c>
      <c r="Z45">
        <v>0.3</v>
      </c>
      <c r="AA45">
        <v>0.3</v>
      </c>
    </row>
    <row r="46" spans="1:27" x14ac:dyDescent="0.25">
      <c r="A46" t="s">
        <v>122</v>
      </c>
      <c r="B46" t="s">
        <v>123</v>
      </c>
      <c r="C46">
        <v>2.0699999999999998</v>
      </c>
      <c r="D46">
        <v>2.0099999999999998</v>
      </c>
      <c r="E46">
        <v>2.56</v>
      </c>
      <c r="F46">
        <v>2.02</v>
      </c>
      <c r="G46">
        <v>2.14</v>
      </c>
      <c r="H46">
        <v>1.18</v>
      </c>
      <c r="I46">
        <v>2.5299999999999998</v>
      </c>
      <c r="J46">
        <v>1.59</v>
      </c>
      <c r="K46">
        <v>2.21</v>
      </c>
      <c r="L46">
        <v>1.97</v>
      </c>
      <c r="M46">
        <v>2.15</v>
      </c>
      <c r="N46">
        <v>1</v>
      </c>
      <c r="O46">
        <v>4.1100000000000003</v>
      </c>
      <c r="P46">
        <v>1.59</v>
      </c>
      <c r="Q46">
        <v>2.1</v>
      </c>
      <c r="R46">
        <v>1.35</v>
      </c>
      <c r="S46">
        <v>1.5</v>
      </c>
      <c r="T46">
        <v>1.46</v>
      </c>
      <c r="U46">
        <v>2.2200000000000002</v>
      </c>
      <c r="V46">
        <v>2.0099999999999998</v>
      </c>
      <c r="W46">
        <v>3.57</v>
      </c>
      <c r="X46">
        <v>2.16</v>
      </c>
      <c r="Y46">
        <v>3.02</v>
      </c>
      <c r="Z46">
        <v>1.04</v>
      </c>
      <c r="AA46">
        <v>1.34</v>
      </c>
    </row>
    <row r="47" spans="1:27" x14ac:dyDescent="0.25">
      <c r="A47" t="s">
        <v>124</v>
      </c>
      <c r="B47" t="s">
        <v>125</v>
      </c>
      <c r="C47">
        <v>2E-3</v>
      </c>
      <c r="D47">
        <v>0.01</v>
      </c>
      <c r="E47">
        <v>2E-3</v>
      </c>
      <c r="F47">
        <v>2E-3</v>
      </c>
      <c r="G47">
        <v>2E-3</v>
      </c>
      <c r="H47">
        <v>2E-3</v>
      </c>
      <c r="I47">
        <v>2E-3</v>
      </c>
      <c r="J47">
        <v>2E-3</v>
      </c>
      <c r="K47">
        <v>2E-3</v>
      </c>
      <c r="L47">
        <v>2E-3</v>
      </c>
      <c r="M47">
        <v>2E-3</v>
      </c>
      <c r="N47">
        <v>2E-3</v>
      </c>
      <c r="O47">
        <v>2E-3</v>
      </c>
      <c r="P47">
        <v>2E-3</v>
      </c>
      <c r="Q47">
        <v>2E-3</v>
      </c>
      <c r="R47">
        <v>2E-3</v>
      </c>
      <c r="S47">
        <v>2E-3</v>
      </c>
      <c r="T47">
        <v>2E-3</v>
      </c>
      <c r="U47">
        <v>2E-3</v>
      </c>
      <c r="V47">
        <v>2E-3</v>
      </c>
      <c r="W47">
        <v>2E-3</v>
      </c>
      <c r="X47">
        <v>2E-3</v>
      </c>
      <c r="Y47">
        <v>2E-3</v>
      </c>
      <c r="Z47">
        <v>2E-3</v>
      </c>
      <c r="AA47">
        <v>2E-3</v>
      </c>
    </row>
    <row r="48" spans="1:27" x14ac:dyDescent="0.25">
      <c r="A48" t="s">
        <v>126</v>
      </c>
      <c r="B48" t="s">
        <v>127</v>
      </c>
      <c r="D48">
        <v>31</v>
      </c>
      <c r="E48">
        <v>31</v>
      </c>
      <c r="F48">
        <v>32.5</v>
      </c>
      <c r="G48">
        <v>26.6</v>
      </c>
      <c r="H48">
        <v>29</v>
      </c>
      <c r="I48">
        <v>27.6</v>
      </c>
      <c r="J48">
        <v>26.8</v>
      </c>
      <c r="K48">
        <v>26.2</v>
      </c>
      <c r="L48">
        <v>24.8</v>
      </c>
      <c r="M48">
        <v>28.8</v>
      </c>
      <c r="N48">
        <v>26.5</v>
      </c>
      <c r="O48">
        <v>28</v>
      </c>
      <c r="P48">
        <v>30.3</v>
      </c>
      <c r="Q48">
        <v>32.1</v>
      </c>
      <c r="R48">
        <v>31.2</v>
      </c>
      <c r="S48">
        <v>31.3</v>
      </c>
      <c r="T48">
        <v>26.6</v>
      </c>
      <c r="U48">
        <v>28.1</v>
      </c>
      <c r="V48">
        <v>29.6</v>
      </c>
      <c r="W48">
        <v>28</v>
      </c>
      <c r="X48">
        <v>26.9</v>
      </c>
      <c r="Y48">
        <v>31</v>
      </c>
      <c r="Z48">
        <v>29.9</v>
      </c>
      <c r="AA48">
        <v>27.8</v>
      </c>
    </row>
    <row r="49" spans="1:27" x14ac:dyDescent="0.25">
      <c r="A49" t="s">
        <v>128</v>
      </c>
      <c r="B49" t="s">
        <v>127</v>
      </c>
      <c r="C49">
        <v>28.8</v>
      </c>
      <c r="D49">
        <v>23.8</v>
      </c>
      <c r="E49">
        <v>26</v>
      </c>
      <c r="F49">
        <v>24.3</v>
      </c>
      <c r="G49">
        <v>26.6</v>
      </c>
      <c r="H49">
        <v>26.7</v>
      </c>
      <c r="I49">
        <v>27.8</v>
      </c>
      <c r="J49">
        <v>26.4</v>
      </c>
      <c r="K49">
        <v>24</v>
      </c>
      <c r="L49">
        <v>27.5</v>
      </c>
      <c r="M49">
        <v>26.9</v>
      </c>
      <c r="N49">
        <v>25.7</v>
      </c>
      <c r="O49">
        <v>27.3</v>
      </c>
      <c r="P49">
        <v>26.7</v>
      </c>
      <c r="Q49">
        <v>24.7</v>
      </c>
      <c r="R49">
        <v>25.9</v>
      </c>
      <c r="S49">
        <v>27.4</v>
      </c>
      <c r="T49">
        <v>26.8</v>
      </c>
      <c r="U49">
        <v>27</v>
      </c>
      <c r="V49">
        <v>26.3</v>
      </c>
      <c r="W49">
        <v>26.4</v>
      </c>
      <c r="X49">
        <v>25.9</v>
      </c>
      <c r="Y49">
        <v>26</v>
      </c>
      <c r="Z49">
        <v>27</v>
      </c>
      <c r="AA49">
        <v>26.6</v>
      </c>
    </row>
    <row r="50" spans="1:27" x14ac:dyDescent="0.25">
      <c r="A50" t="s">
        <v>129</v>
      </c>
      <c r="B50" t="s">
        <v>130</v>
      </c>
      <c r="C50">
        <v>23.2</v>
      </c>
      <c r="D50">
        <v>16.8</v>
      </c>
      <c r="E50">
        <v>32.4</v>
      </c>
      <c r="F50">
        <v>6.33</v>
      </c>
      <c r="G50">
        <v>8.16</v>
      </c>
      <c r="H50">
        <v>10.3</v>
      </c>
      <c r="I50">
        <v>12</v>
      </c>
      <c r="J50">
        <v>15.6</v>
      </c>
      <c r="K50">
        <v>14.7</v>
      </c>
      <c r="L50">
        <v>16.399999999999999</v>
      </c>
      <c r="M50">
        <v>23.7</v>
      </c>
      <c r="N50">
        <v>24.9</v>
      </c>
      <c r="O50">
        <v>18.899999999999999</v>
      </c>
      <c r="P50">
        <v>18.399999999999999</v>
      </c>
      <c r="Q50">
        <v>20</v>
      </c>
      <c r="R50">
        <v>7.97</v>
      </c>
      <c r="S50">
        <v>8.6</v>
      </c>
      <c r="T50">
        <v>7.64</v>
      </c>
      <c r="U50">
        <v>8.6199999999999992</v>
      </c>
      <c r="V50">
        <v>16.899999999999999</v>
      </c>
      <c r="W50">
        <v>36.4</v>
      </c>
      <c r="X50">
        <v>29.5</v>
      </c>
      <c r="Y50">
        <v>18.8</v>
      </c>
      <c r="Z50">
        <v>30.4</v>
      </c>
      <c r="AA50">
        <v>11.9</v>
      </c>
    </row>
    <row r="51" spans="1:27" x14ac:dyDescent="0.25">
      <c r="A51" t="s">
        <v>131</v>
      </c>
      <c r="B51" t="s">
        <v>132</v>
      </c>
      <c r="C51">
        <v>0.02</v>
      </c>
      <c r="D51">
        <v>0.02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v>0.02</v>
      </c>
      <c r="K51">
        <v>0.02</v>
      </c>
      <c r="L51">
        <v>0.02</v>
      </c>
      <c r="M51">
        <v>0.02</v>
      </c>
      <c r="N51">
        <v>0.02</v>
      </c>
      <c r="O51">
        <v>0.02</v>
      </c>
      <c r="P51">
        <v>0.02</v>
      </c>
      <c r="Q51">
        <v>0.02</v>
      </c>
      <c r="R51">
        <v>0.02</v>
      </c>
      <c r="S51">
        <v>0.02</v>
      </c>
      <c r="T51">
        <v>0.02</v>
      </c>
      <c r="U51">
        <v>0.02</v>
      </c>
      <c r="V51">
        <v>0.02</v>
      </c>
      <c r="W51">
        <v>0.02</v>
      </c>
      <c r="X51">
        <v>0.02</v>
      </c>
      <c r="Y51">
        <v>0.02</v>
      </c>
      <c r="Z51">
        <v>0.02</v>
      </c>
      <c r="AA51">
        <v>0.02</v>
      </c>
    </row>
    <row r="52" spans="1:27" x14ac:dyDescent="0.25">
      <c r="A52" t="s">
        <v>133</v>
      </c>
      <c r="B52" t="s">
        <v>134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</v>
      </c>
      <c r="K52">
        <v>0.1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v>0.1</v>
      </c>
      <c r="T52">
        <v>0.1</v>
      </c>
      <c r="U52">
        <v>0.1</v>
      </c>
      <c r="V52">
        <v>0.1</v>
      </c>
      <c r="W52">
        <v>0.1</v>
      </c>
      <c r="X52">
        <v>0.1</v>
      </c>
      <c r="Y52">
        <v>0.1</v>
      </c>
      <c r="Z52">
        <v>0.1</v>
      </c>
      <c r="AA52">
        <v>0.1</v>
      </c>
    </row>
    <row r="55" spans="1:27" x14ac:dyDescent="0.25">
      <c r="A55" s="14" t="s">
        <v>156</v>
      </c>
      <c r="C55">
        <f>IF(C4="","",MONTH(C4))</f>
        <v>4</v>
      </c>
      <c r="D55">
        <f t="shared" ref="D55:AA55" si="0">IF(D4="","",MONTH(D4))</f>
        <v>5</v>
      </c>
      <c r="E55">
        <f t="shared" si="0"/>
        <v>6</v>
      </c>
      <c r="F55">
        <f t="shared" si="0"/>
        <v>7</v>
      </c>
      <c r="G55">
        <f t="shared" si="0"/>
        <v>8</v>
      </c>
      <c r="H55">
        <f t="shared" si="0"/>
        <v>9</v>
      </c>
      <c r="I55">
        <f t="shared" si="0"/>
        <v>10</v>
      </c>
      <c r="J55">
        <f t="shared" si="0"/>
        <v>11</v>
      </c>
      <c r="K55">
        <f t="shared" si="0"/>
        <v>12</v>
      </c>
      <c r="L55">
        <f t="shared" si="0"/>
        <v>1</v>
      </c>
      <c r="M55">
        <f t="shared" si="0"/>
        <v>2</v>
      </c>
      <c r="N55">
        <f t="shared" si="0"/>
        <v>3</v>
      </c>
      <c r="O55">
        <f t="shared" si="0"/>
        <v>4</v>
      </c>
      <c r="P55">
        <f t="shared" si="0"/>
        <v>5</v>
      </c>
      <c r="Q55">
        <f t="shared" si="0"/>
        <v>6</v>
      </c>
      <c r="R55">
        <f t="shared" si="0"/>
        <v>7</v>
      </c>
      <c r="S55">
        <f t="shared" si="0"/>
        <v>8</v>
      </c>
      <c r="T55">
        <f t="shared" si="0"/>
        <v>9</v>
      </c>
      <c r="U55">
        <f t="shared" si="0"/>
        <v>10</v>
      </c>
      <c r="V55">
        <f t="shared" si="0"/>
        <v>11</v>
      </c>
      <c r="W55">
        <f t="shared" si="0"/>
        <v>12</v>
      </c>
      <c r="X55">
        <f t="shared" si="0"/>
        <v>1</v>
      </c>
      <c r="Y55">
        <f t="shared" si="0"/>
        <v>2</v>
      </c>
      <c r="Z55">
        <f t="shared" si="0"/>
        <v>3</v>
      </c>
      <c r="AA55">
        <f t="shared" si="0"/>
        <v>4</v>
      </c>
    </row>
    <row r="56" spans="1:27" s="6" customFormat="1" x14ac:dyDescent="0.25">
      <c r="A56" s="14" t="s">
        <v>265</v>
      </c>
      <c r="C56" s="6" t="str">
        <f>IF(C55="","",IF(AND(C55&gt;=6,C55&lt;=10),"dry","wet"))</f>
        <v>wet</v>
      </c>
      <c r="D56" s="6" t="str">
        <f t="shared" ref="D56:Z56" si="1">IF(D55="","",IF(AND(D55&gt;=6,D55&lt;=10),"dry","wet"))</f>
        <v>wet</v>
      </c>
      <c r="E56" s="6" t="str">
        <f t="shared" si="1"/>
        <v>dry</v>
      </c>
      <c r="F56" s="6" t="str">
        <f t="shared" si="1"/>
        <v>dry</v>
      </c>
      <c r="G56" s="6" t="str">
        <f t="shared" si="1"/>
        <v>dry</v>
      </c>
      <c r="H56" s="6" t="str">
        <f t="shared" si="1"/>
        <v>dry</v>
      </c>
      <c r="I56" s="6" t="str">
        <f t="shared" si="1"/>
        <v>dry</v>
      </c>
      <c r="J56" s="6" t="str">
        <f t="shared" si="1"/>
        <v>wet</v>
      </c>
      <c r="K56" s="6" t="str">
        <f t="shared" si="1"/>
        <v>wet</v>
      </c>
      <c r="L56" s="6" t="str">
        <f t="shared" si="1"/>
        <v>wet</v>
      </c>
      <c r="M56" s="6" t="str">
        <f t="shared" si="1"/>
        <v>wet</v>
      </c>
      <c r="N56" s="6" t="str">
        <f t="shared" si="1"/>
        <v>wet</v>
      </c>
      <c r="O56" s="6" t="str">
        <f t="shared" si="1"/>
        <v>wet</v>
      </c>
      <c r="P56" s="6" t="str">
        <f t="shared" si="1"/>
        <v>wet</v>
      </c>
      <c r="Q56" s="6" t="str">
        <f t="shared" si="1"/>
        <v>dry</v>
      </c>
      <c r="R56" s="6" t="str">
        <f t="shared" si="1"/>
        <v>dry</v>
      </c>
      <c r="S56" s="6" t="str">
        <f t="shared" si="1"/>
        <v>dry</v>
      </c>
      <c r="T56" s="6" t="str">
        <f t="shared" si="1"/>
        <v>dry</v>
      </c>
      <c r="U56" s="6" t="str">
        <f t="shared" si="1"/>
        <v>dry</v>
      </c>
      <c r="V56" s="6" t="str">
        <f t="shared" si="1"/>
        <v>wet</v>
      </c>
      <c r="W56" s="6" t="str">
        <f t="shared" si="1"/>
        <v>wet</v>
      </c>
      <c r="X56" s="6" t="str">
        <f t="shared" si="1"/>
        <v>wet</v>
      </c>
      <c r="Y56" s="6" t="str">
        <f t="shared" si="1"/>
        <v>wet</v>
      </c>
      <c r="Z56" s="6" t="str">
        <f t="shared" si="1"/>
        <v>wet</v>
      </c>
      <c r="AA56" s="6" t="str">
        <f>IF(AA55="","",IF(AND(AA55&gt;=6,AA55&lt;=10),"dry","wet"))</f>
        <v>wet</v>
      </c>
    </row>
    <row r="57" spans="1:27" x14ac:dyDescent="0.25">
      <c r="A57" s="10" t="s">
        <v>157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12" t="s">
        <v>275</v>
      </c>
      <c r="C58" s="4">
        <f>IF(C44&gt; 0,(C18-C17)/(C17*C44), " ")</f>
        <v>0</v>
      </c>
      <c r="D58" s="4">
        <f t="shared" ref="D58:AA58" si="2">IF(D44&gt; 0,(D18-D17)/(D17*D44), " ")</f>
        <v>0</v>
      </c>
      <c r="E58" s="4">
        <f t="shared" si="2"/>
        <v>0</v>
      </c>
      <c r="F58" s="4">
        <f t="shared" si="2"/>
        <v>0</v>
      </c>
      <c r="G58" s="4">
        <f t="shared" si="2"/>
        <v>0</v>
      </c>
      <c r="H58" s="4">
        <f t="shared" si="2"/>
        <v>0</v>
      </c>
      <c r="I58" s="4">
        <f t="shared" si="2"/>
        <v>0</v>
      </c>
      <c r="J58" s="4">
        <f t="shared" si="2"/>
        <v>0</v>
      </c>
      <c r="K58" s="4">
        <f t="shared" si="2"/>
        <v>9.2592592592592692E-3</v>
      </c>
      <c r="L58" s="4">
        <f t="shared" si="2"/>
        <v>0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8.5470085470085548E-3</v>
      </c>
      <c r="Q58" s="4">
        <f t="shared" si="2"/>
        <v>0</v>
      </c>
      <c r="R58" s="4">
        <f t="shared" si="2"/>
        <v>0</v>
      </c>
      <c r="S58" s="4">
        <f t="shared" si="2"/>
        <v>0</v>
      </c>
      <c r="T58" s="4">
        <f t="shared" si="2"/>
        <v>0</v>
      </c>
      <c r="U58" s="4">
        <f t="shared" si="2"/>
        <v>0</v>
      </c>
      <c r="V58" s="4">
        <f t="shared" si="2"/>
        <v>0</v>
      </c>
      <c r="W58" s="4">
        <f t="shared" si="2"/>
        <v>0</v>
      </c>
      <c r="X58" s="4">
        <f t="shared" si="2"/>
        <v>0</v>
      </c>
      <c r="Y58" s="4">
        <f t="shared" si="2"/>
        <v>0</v>
      </c>
      <c r="Z58" s="4">
        <f t="shared" si="2"/>
        <v>0</v>
      </c>
      <c r="AA58" s="4">
        <f t="shared" si="2"/>
        <v>0</v>
      </c>
    </row>
    <row r="59" spans="1:27" s="4" customFormat="1" x14ac:dyDescent="0.25">
      <c r="A59" s="12" t="s">
        <v>276</v>
      </c>
      <c r="C59" s="4">
        <f>IF(C44&gt; 0,(C27-C26)/(C26*C44)," ")</f>
        <v>0.24168514412416855</v>
      </c>
      <c r="D59" s="4">
        <f t="shared" ref="D59:AA59" si="3">IF(D44&gt; 0,(D27-D26)/(D26*D44)," ")</f>
        <v>0.15559440559440557</v>
      </c>
      <c r="E59" s="4">
        <f t="shared" si="3"/>
        <v>0.18996138996138998</v>
      </c>
      <c r="F59" s="4">
        <f t="shared" si="3"/>
        <v>6.0606060606060667E-3</v>
      </c>
      <c r="G59" s="4">
        <f t="shared" si="3"/>
        <v>4.6683046683046694E-2</v>
      </c>
      <c r="H59" s="4">
        <f t="shared" si="3"/>
        <v>7.4675324675324672E-2</v>
      </c>
      <c r="I59" s="4">
        <f t="shared" si="3"/>
        <v>3.9348710990502023E-2</v>
      </c>
      <c r="J59" s="4">
        <f t="shared" si="3"/>
        <v>0.28282828282828282</v>
      </c>
      <c r="K59" s="4">
        <f t="shared" si="3"/>
        <v>5.4644808743169397E-2</v>
      </c>
      <c r="L59" s="4">
        <f t="shared" si="3"/>
        <v>1.5047879616963066E-2</v>
      </c>
      <c r="M59" s="4">
        <f t="shared" si="3"/>
        <v>5.1851851851851857E-2</v>
      </c>
      <c r="N59" s="4">
        <f t="shared" si="3"/>
        <v>0.270509977827051</v>
      </c>
      <c r="O59" s="4">
        <f t="shared" si="3"/>
        <v>0.23431594860166288</v>
      </c>
      <c r="P59" s="4">
        <f t="shared" si="3"/>
        <v>0.23264540337711068</v>
      </c>
      <c r="Q59" s="4">
        <f t="shared" si="3"/>
        <v>0.3376906318082788</v>
      </c>
      <c r="R59" s="4">
        <f t="shared" si="3"/>
        <v>0.11688311688311691</v>
      </c>
      <c r="S59" s="4">
        <f t="shared" si="3"/>
        <v>0.14285714285714288</v>
      </c>
      <c r="T59" s="4">
        <f t="shared" si="3"/>
        <v>7.7540106951871648E-2</v>
      </c>
      <c r="U59" s="4">
        <f t="shared" si="3"/>
        <v>5.2272727272727262E-2</v>
      </c>
      <c r="V59" s="4">
        <f t="shared" si="3"/>
        <v>8.5314685314685307E-2</v>
      </c>
      <c r="W59" s="4">
        <f t="shared" si="3"/>
        <v>0.11225490196078432</v>
      </c>
      <c r="X59" s="4">
        <f t="shared" si="3"/>
        <v>0.20355731225296442</v>
      </c>
      <c r="Y59" s="4">
        <f t="shared" si="3"/>
        <v>0.31100478468899517</v>
      </c>
      <c r="Z59" s="4">
        <f t="shared" si="3"/>
        <v>0.18089816571790004</v>
      </c>
      <c r="AA59" s="4">
        <f t="shared" si="3"/>
        <v>0.17424242424242425</v>
      </c>
    </row>
    <row r="60" spans="1:27" x14ac:dyDescent="0.25">
      <c r="A60" s="12" t="s">
        <v>277</v>
      </c>
      <c r="C60">
        <f>IF(C44&gt; 0,(C32-C31)/(C31*C44), " ")</f>
        <v>9.0909090909090912E-2</v>
      </c>
      <c r="D60">
        <f t="shared" ref="D60:AA60" si="4">IF(D44&gt; 0,(D32-D31)/(D31*D44), " ")</f>
        <v>6.0606060606060629E-2</v>
      </c>
      <c r="E60">
        <f t="shared" si="4"/>
        <v>0.14414414414414417</v>
      </c>
      <c r="F60">
        <f t="shared" si="4"/>
        <v>5.4545454545454536E-2</v>
      </c>
      <c r="G60">
        <f t="shared" si="4"/>
        <v>0</v>
      </c>
      <c r="H60">
        <f t="shared" si="4"/>
        <v>3.0303030303030314E-2</v>
      </c>
      <c r="I60">
        <f t="shared" si="4"/>
        <v>2.2727272727272731E-2</v>
      </c>
      <c r="J60">
        <f t="shared" si="4"/>
        <v>0.15151515151515155</v>
      </c>
      <c r="K60">
        <f t="shared" si="4"/>
        <v>8.3333333333333329E-2</v>
      </c>
      <c r="L60">
        <f t="shared" si="4"/>
        <v>4.6511627906976737E-2</v>
      </c>
      <c r="M60">
        <f t="shared" si="4"/>
        <v>0</v>
      </c>
      <c r="N60">
        <f t="shared" si="4"/>
        <v>1.8181818181818171E-2</v>
      </c>
      <c r="O60">
        <f t="shared" si="4"/>
        <v>4.0816326530612249E-2</v>
      </c>
      <c r="P60">
        <f t="shared" si="4"/>
        <v>0.19230769230769232</v>
      </c>
      <c r="Q60">
        <f t="shared" si="4"/>
        <v>0.11111111111111112</v>
      </c>
      <c r="R60">
        <f t="shared" si="4"/>
        <v>9.0909090909090912E-2</v>
      </c>
      <c r="S60">
        <f t="shared" si="4"/>
        <v>1.8181818181818171E-2</v>
      </c>
      <c r="T60">
        <f t="shared" si="4"/>
        <v>3.0303030303030314E-2</v>
      </c>
      <c r="U60">
        <f t="shared" si="4"/>
        <v>3.0303030303030314E-2</v>
      </c>
      <c r="V60">
        <f t="shared" si="4"/>
        <v>7.272727272727271E-2</v>
      </c>
      <c r="W60">
        <f t="shared" si="4"/>
        <v>3.5294117647058816E-2</v>
      </c>
      <c r="X60">
        <f t="shared" si="4"/>
        <v>0.12727272727272726</v>
      </c>
      <c r="Y60">
        <f t="shared" si="4"/>
        <v>0</v>
      </c>
      <c r="Z60">
        <f t="shared" si="4"/>
        <v>0.36645161290322581</v>
      </c>
      <c r="AA60">
        <f t="shared" si="4"/>
        <v>6.9090909090909078E-2</v>
      </c>
    </row>
    <row r="61" spans="1:27" x14ac:dyDescent="0.25">
      <c r="A61" s="10" t="s">
        <v>278</v>
      </c>
      <c r="C61">
        <f>IF(C58=" ","  ",AVERAGEIF(C58:C60,"&lt;&gt;0",C58:C60))</f>
        <v>0.16629711751662973</v>
      </c>
      <c r="D61">
        <f t="shared" ref="D61:AA61" si="5">IF(D58=" ","  ",AVERAGEIF(D58:D60,"&lt;&gt;0",D58:D60))</f>
        <v>0.1081002331002331</v>
      </c>
      <c r="E61">
        <f t="shared" si="5"/>
        <v>0.16705276705276706</v>
      </c>
      <c r="F61">
        <f t="shared" si="5"/>
        <v>3.03030303030303E-2</v>
      </c>
      <c r="G61">
        <f t="shared" si="5"/>
        <v>4.6683046683046694E-2</v>
      </c>
      <c r="H61">
        <f t="shared" si="5"/>
        <v>5.2489177489177495E-2</v>
      </c>
      <c r="I61">
        <f t="shared" si="5"/>
        <v>3.1037991858887379E-2</v>
      </c>
      <c r="J61">
        <f t="shared" si="5"/>
        <v>0.21717171717171718</v>
      </c>
      <c r="K61">
        <f t="shared" si="5"/>
        <v>4.9079133778587331E-2</v>
      </c>
      <c r="L61">
        <f t="shared" si="5"/>
        <v>3.07797537619699E-2</v>
      </c>
      <c r="M61">
        <f t="shared" si="5"/>
        <v>5.1851851851851857E-2</v>
      </c>
      <c r="N61">
        <f t="shared" si="5"/>
        <v>0.14434589800443459</v>
      </c>
      <c r="O61">
        <f t="shared" si="5"/>
        <v>0.13756613756613756</v>
      </c>
      <c r="P61">
        <f t="shared" si="5"/>
        <v>0.14450003474393716</v>
      </c>
      <c r="Q61">
        <f t="shared" si="5"/>
        <v>0.22440087145969495</v>
      </c>
      <c r="R61">
        <f t="shared" si="5"/>
        <v>0.1038961038961039</v>
      </c>
      <c r="S61">
        <f t="shared" si="5"/>
        <v>8.0519480519480519E-2</v>
      </c>
      <c r="T61">
        <f t="shared" si="5"/>
        <v>5.3921568627450983E-2</v>
      </c>
      <c r="U61">
        <f t="shared" si="5"/>
        <v>4.128787878787879E-2</v>
      </c>
      <c r="V61">
        <f t="shared" si="5"/>
        <v>7.9020979020979015E-2</v>
      </c>
      <c r="W61">
        <f t="shared" si="5"/>
        <v>7.377450980392157E-2</v>
      </c>
      <c r="X61">
        <f t="shared" si="5"/>
        <v>0.16541501976284584</v>
      </c>
      <c r="Y61">
        <f t="shared" si="5"/>
        <v>0.31100478468899517</v>
      </c>
      <c r="Z61">
        <f t="shared" si="5"/>
        <v>0.27367488931056294</v>
      </c>
      <c r="AA61">
        <f t="shared" si="5"/>
        <v>0.12166666666666667</v>
      </c>
    </row>
    <row r="62" spans="1:27" x14ac:dyDescent="0.25">
      <c r="A62" s="9" t="s">
        <v>111</v>
      </c>
      <c r="C62">
        <f>IF(C61=" "," ",IF(C40&gt;0,C40," "))</f>
        <v>6.72</v>
      </c>
      <c r="D62">
        <f t="shared" ref="D62:AA62" si="6">IF(D61=" "," ",IF(D40&gt;0,D40," "))</f>
        <v>7.12</v>
      </c>
      <c r="E62">
        <f t="shared" si="6"/>
        <v>6.71</v>
      </c>
      <c r="F62">
        <f t="shared" si="6"/>
        <v>8.09</v>
      </c>
      <c r="G62">
        <f t="shared" si="6"/>
        <v>7.7</v>
      </c>
      <c r="H62">
        <f t="shared" si="6"/>
        <v>7.06</v>
      </c>
      <c r="I62">
        <f t="shared" si="6"/>
        <v>7.24</v>
      </c>
      <c r="J62">
        <f t="shared" si="6"/>
        <v>6.69</v>
      </c>
      <c r="K62">
        <f t="shared" si="6"/>
        <v>7.28</v>
      </c>
      <c r="L62">
        <f t="shared" si="6"/>
        <v>6.99</v>
      </c>
      <c r="M62">
        <f t="shared" si="6"/>
        <v>7.22</v>
      </c>
      <c r="N62">
        <f t="shared" si="6"/>
        <v>7.18</v>
      </c>
      <c r="O62">
        <f t="shared" si="6"/>
        <v>5.71</v>
      </c>
      <c r="P62">
        <f t="shared" si="6"/>
        <v>6.03</v>
      </c>
      <c r="Q62">
        <f t="shared" si="6"/>
        <v>7.44</v>
      </c>
      <c r="R62">
        <f t="shared" si="6"/>
        <v>7.7</v>
      </c>
      <c r="S62">
        <f t="shared" si="6"/>
        <v>6.45</v>
      </c>
      <c r="T62">
        <f t="shared" si="6"/>
        <v>8.34</v>
      </c>
      <c r="U62">
        <f t="shared" si="6"/>
        <v>8.07</v>
      </c>
      <c r="V62">
        <f t="shared" si="6"/>
        <v>6.78</v>
      </c>
      <c r="W62">
        <f t="shared" si="6"/>
        <v>7.2</v>
      </c>
      <c r="X62">
        <f t="shared" si="6"/>
        <v>7.52</v>
      </c>
      <c r="Y62">
        <f t="shared" si="6"/>
        <v>7.19</v>
      </c>
      <c r="Z62">
        <f t="shared" si="6"/>
        <v>6.41</v>
      </c>
      <c r="AA62">
        <f t="shared" si="6"/>
        <v>6.13</v>
      </c>
    </row>
    <row r="63" spans="1:27" x14ac:dyDescent="0.25">
      <c r="A63" s="21" t="s">
        <v>266</v>
      </c>
      <c r="C63">
        <f>IF(C61=" "," ",IF(C49&gt;0,C49," "))</f>
        <v>28.8</v>
      </c>
      <c r="D63">
        <f t="shared" ref="D63:AA63" si="7">IF(D61=" "," ",IF(D49&gt;0,D49," "))</f>
        <v>23.8</v>
      </c>
      <c r="E63">
        <f t="shared" si="7"/>
        <v>26</v>
      </c>
      <c r="F63">
        <f t="shared" si="7"/>
        <v>24.3</v>
      </c>
      <c r="G63">
        <f t="shared" si="7"/>
        <v>26.6</v>
      </c>
      <c r="H63">
        <f t="shared" si="7"/>
        <v>26.7</v>
      </c>
      <c r="I63">
        <f t="shared" si="7"/>
        <v>27.8</v>
      </c>
      <c r="J63">
        <f t="shared" si="7"/>
        <v>26.4</v>
      </c>
      <c r="K63">
        <f t="shared" si="7"/>
        <v>24</v>
      </c>
      <c r="L63">
        <f t="shared" si="7"/>
        <v>27.5</v>
      </c>
      <c r="M63">
        <f t="shared" si="7"/>
        <v>26.9</v>
      </c>
      <c r="N63">
        <f t="shared" si="7"/>
        <v>25.7</v>
      </c>
      <c r="O63">
        <f t="shared" si="7"/>
        <v>27.3</v>
      </c>
      <c r="P63">
        <f t="shared" si="7"/>
        <v>26.7</v>
      </c>
      <c r="Q63">
        <f t="shared" si="7"/>
        <v>24.7</v>
      </c>
      <c r="R63">
        <f t="shared" si="7"/>
        <v>25.9</v>
      </c>
      <c r="S63">
        <f t="shared" si="7"/>
        <v>27.4</v>
      </c>
      <c r="T63">
        <f t="shared" si="7"/>
        <v>26.8</v>
      </c>
      <c r="U63">
        <f t="shared" si="7"/>
        <v>27</v>
      </c>
      <c r="V63">
        <f t="shared" si="7"/>
        <v>26.3</v>
      </c>
      <c r="W63">
        <f t="shared" si="7"/>
        <v>26.4</v>
      </c>
      <c r="X63">
        <f t="shared" si="7"/>
        <v>25.9</v>
      </c>
      <c r="Y63">
        <f t="shared" si="7"/>
        <v>26</v>
      </c>
      <c r="Z63">
        <f t="shared" si="7"/>
        <v>27</v>
      </c>
      <c r="AA63">
        <f t="shared" si="7"/>
        <v>26.6</v>
      </c>
    </row>
    <row r="64" spans="1:27" x14ac:dyDescent="0.25">
      <c r="A64" s="21" t="s">
        <v>267</v>
      </c>
      <c r="C64">
        <f>IF(C61=" "," ",IF(C39&gt;0,C39," "))</f>
        <v>6.81</v>
      </c>
      <c r="D64">
        <f t="shared" ref="D64:AA64" si="8">IF(D61=" "," ",IF(D39&gt;0,D39," "))</f>
        <v>8.44</v>
      </c>
      <c r="E64">
        <f t="shared" si="8"/>
        <v>8.59</v>
      </c>
      <c r="F64">
        <f t="shared" si="8"/>
        <v>7.04</v>
      </c>
      <c r="G64">
        <f t="shared" si="8"/>
        <v>9.16</v>
      </c>
      <c r="H64">
        <f t="shared" si="8"/>
        <v>5.63</v>
      </c>
      <c r="I64">
        <f t="shared" si="8"/>
        <v>4.32</v>
      </c>
      <c r="J64">
        <f t="shared" si="8"/>
        <v>7.84</v>
      </c>
      <c r="K64">
        <f t="shared" si="8"/>
        <v>7.92</v>
      </c>
      <c r="L64">
        <f t="shared" si="8"/>
        <v>6.21</v>
      </c>
      <c r="M64">
        <f t="shared" si="8"/>
        <v>6.95</v>
      </c>
      <c r="N64">
        <f t="shared" si="8"/>
        <v>5.29</v>
      </c>
      <c r="O64">
        <f t="shared" si="8"/>
        <v>4.79</v>
      </c>
      <c r="P64">
        <f t="shared" si="8"/>
        <v>7.12</v>
      </c>
      <c r="Q64">
        <f t="shared" si="8"/>
        <v>7.43</v>
      </c>
      <c r="R64">
        <f t="shared" si="8"/>
        <v>5.79</v>
      </c>
      <c r="S64">
        <f t="shared" si="8"/>
        <v>5.86</v>
      </c>
      <c r="T64">
        <f t="shared" si="8"/>
        <v>6.4</v>
      </c>
      <c r="U64">
        <f t="shared" si="8"/>
        <v>7.47</v>
      </c>
      <c r="V64">
        <f t="shared" si="8"/>
        <v>7.14</v>
      </c>
      <c r="W64">
        <f t="shared" si="8"/>
        <v>5.19</v>
      </c>
      <c r="X64">
        <f t="shared" si="8"/>
        <v>5.79</v>
      </c>
      <c r="Y64">
        <f t="shared" si="8"/>
        <v>5.7</v>
      </c>
      <c r="Z64">
        <f t="shared" si="8"/>
        <v>5.79</v>
      </c>
      <c r="AA64">
        <f t="shared" si="8"/>
        <v>6.01</v>
      </c>
    </row>
    <row r="65" spans="1:27" x14ac:dyDescent="0.25">
      <c r="A65" s="21" t="s">
        <v>268</v>
      </c>
      <c r="C65">
        <f>IF(C61=" "," ",IF(C50&gt;0,C50," "))</f>
        <v>23.2</v>
      </c>
      <c r="D65">
        <f t="shared" ref="D65:AA65" si="9">IF(D61=" "," ",IF(D50&gt;0,D50," "))</f>
        <v>16.8</v>
      </c>
      <c r="E65">
        <f t="shared" si="9"/>
        <v>32.4</v>
      </c>
      <c r="F65">
        <f t="shared" si="9"/>
        <v>6.33</v>
      </c>
      <c r="G65">
        <f t="shared" si="9"/>
        <v>8.16</v>
      </c>
      <c r="H65">
        <f t="shared" si="9"/>
        <v>10.3</v>
      </c>
      <c r="I65">
        <f t="shared" si="9"/>
        <v>12</v>
      </c>
      <c r="J65">
        <f t="shared" si="9"/>
        <v>15.6</v>
      </c>
      <c r="K65">
        <f t="shared" si="9"/>
        <v>14.7</v>
      </c>
      <c r="L65">
        <f t="shared" si="9"/>
        <v>16.399999999999999</v>
      </c>
      <c r="M65">
        <f t="shared" si="9"/>
        <v>23.7</v>
      </c>
      <c r="N65">
        <f t="shared" si="9"/>
        <v>24.9</v>
      </c>
      <c r="O65">
        <f t="shared" si="9"/>
        <v>18.899999999999999</v>
      </c>
      <c r="P65">
        <f t="shared" si="9"/>
        <v>18.399999999999999</v>
      </c>
      <c r="Q65">
        <f t="shared" si="9"/>
        <v>20</v>
      </c>
      <c r="R65">
        <f t="shared" si="9"/>
        <v>7.97</v>
      </c>
      <c r="S65">
        <f t="shared" si="9"/>
        <v>8.6</v>
      </c>
      <c r="T65">
        <f t="shared" si="9"/>
        <v>7.64</v>
      </c>
      <c r="U65">
        <f t="shared" si="9"/>
        <v>8.6199999999999992</v>
      </c>
      <c r="V65">
        <f t="shared" si="9"/>
        <v>16.899999999999999</v>
      </c>
      <c r="W65">
        <f t="shared" si="9"/>
        <v>36.4</v>
      </c>
      <c r="X65">
        <f t="shared" si="9"/>
        <v>29.5</v>
      </c>
      <c r="Y65">
        <f t="shared" si="9"/>
        <v>18.8</v>
      </c>
      <c r="Z65">
        <f t="shared" si="9"/>
        <v>30.4</v>
      </c>
      <c r="AA65">
        <f t="shared" si="9"/>
        <v>11.9</v>
      </c>
    </row>
    <row r="66" spans="1:27" x14ac:dyDescent="0.25">
      <c r="A66" s="21" t="s">
        <v>269</v>
      </c>
      <c r="C66">
        <f>IF(C61=" "," ",IF(C19&gt;0,C19," "))</f>
        <v>40.9</v>
      </c>
      <c r="D66">
        <f t="shared" ref="D66:AA66" si="10">IF(D61=" "," ",IF(D19&gt;0,D19," "))</f>
        <v>46.8</v>
      </c>
      <c r="E66">
        <f t="shared" si="10"/>
        <v>42.7</v>
      </c>
      <c r="F66">
        <f t="shared" si="10"/>
        <v>42</v>
      </c>
      <c r="G66">
        <f t="shared" si="10"/>
        <v>47</v>
      </c>
      <c r="H66">
        <f t="shared" si="10"/>
        <v>68</v>
      </c>
      <c r="I66">
        <f t="shared" si="10"/>
        <v>204</v>
      </c>
      <c r="J66">
        <f t="shared" si="10"/>
        <v>54</v>
      </c>
      <c r="K66">
        <f t="shared" si="10"/>
        <v>39.200000000000003</v>
      </c>
      <c r="L66">
        <f t="shared" si="10"/>
        <v>63</v>
      </c>
      <c r="M66">
        <f t="shared" si="10"/>
        <v>107</v>
      </c>
      <c r="N66">
        <f t="shared" si="10"/>
        <v>54.6</v>
      </c>
      <c r="O66">
        <f t="shared" si="10"/>
        <v>62</v>
      </c>
      <c r="P66">
        <f t="shared" si="10"/>
        <v>80</v>
      </c>
      <c r="Q66">
        <f t="shared" si="10"/>
        <v>26.7</v>
      </c>
      <c r="R66">
        <f t="shared" si="10"/>
        <v>51.3</v>
      </c>
      <c r="S66">
        <f t="shared" si="10"/>
        <v>106</v>
      </c>
      <c r="T66">
        <f t="shared" si="10"/>
        <v>38.299999999999997</v>
      </c>
      <c r="U66">
        <f t="shared" si="10"/>
        <v>52</v>
      </c>
      <c r="V66">
        <f t="shared" si="10"/>
        <v>57.3</v>
      </c>
      <c r="W66">
        <f t="shared" si="10"/>
        <v>65.599999999999994</v>
      </c>
      <c r="X66">
        <f t="shared" si="10"/>
        <v>45.8</v>
      </c>
      <c r="Y66">
        <f t="shared" si="10"/>
        <v>40.6</v>
      </c>
      <c r="Z66">
        <f t="shared" si="10"/>
        <v>37.200000000000003</v>
      </c>
      <c r="AA66">
        <f t="shared" si="10"/>
        <v>42.7</v>
      </c>
    </row>
    <row r="67" spans="1:27" x14ac:dyDescent="0.25">
      <c r="A67" s="21" t="s">
        <v>264</v>
      </c>
      <c r="C67" s="21" t="str">
        <f ca="1">RIGHT(CELL("nome.arquivo",A1),LEN(CELL("nome.arquivo",A1))-SEARCH("]",CELL("nome.arquivo",A1)))</f>
        <v>T-344-J</v>
      </c>
      <c r="D67" s="21" t="str">
        <f t="shared" ref="D67:AA67" ca="1" si="11">RIGHT(CELL("nome.arquivo",B1),LEN(CELL("nome.arquivo",B1))-SEARCH("]",CELL("nome.arquivo",B1)))</f>
        <v>T-344-J</v>
      </c>
      <c r="E67" s="21" t="str">
        <f t="shared" ca="1" si="11"/>
        <v>T-344-J</v>
      </c>
      <c r="F67" s="21" t="str">
        <f t="shared" ca="1" si="11"/>
        <v>T-344-J</v>
      </c>
      <c r="G67" s="21" t="str">
        <f t="shared" ca="1" si="11"/>
        <v>T-344-J</v>
      </c>
      <c r="H67" s="21" t="str">
        <f t="shared" ca="1" si="11"/>
        <v>T-344-J</v>
      </c>
      <c r="I67" s="21" t="str">
        <f t="shared" ca="1" si="11"/>
        <v>T-344-J</v>
      </c>
      <c r="J67" s="21" t="str">
        <f t="shared" ca="1" si="11"/>
        <v>T-344-J</v>
      </c>
      <c r="K67" s="21" t="str">
        <f t="shared" ca="1" si="11"/>
        <v>T-344-J</v>
      </c>
      <c r="L67" s="21" t="str">
        <f t="shared" ca="1" si="11"/>
        <v>T-344-J</v>
      </c>
      <c r="M67" s="21" t="str">
        <f t="shared" ca="1" si="11"/>
        <v>T-344-J</v>
      </c>
      <c r="N67" s="21" t="str">
        <f t="shared" ca="1" si="11"/>
        <v>T-344-J</v>
      </c>
      <c r="O67" s="21" t="str">
        <f t="shared" ca="1" si="11"/>
        <v>T-344-J</v>
      </c>
      <c r="P67" s="21" t="str">
        <f t="shared" ca="1" si="11"/>
        <v>T-344-J</v>
      </c>
      <c r="Q67" s="21" t="str">
        <f t="shared" ca="1" si="11"/>
        <v>T-344-J</v>
      </c>
      <c r="R67" s="21" t="str">
        <f t="shared" ca="1" si="11"/>
        <v>T-344-J</v>
      </c>
      <c r="S67" s="21" t="str">
        <f t="shared" ca="1" si="11"/>
        <v>T-344-J</v>
      </c>
      <c r="T67" s="21" t="str">
        <f t="shared" ca="1" si="11"/>
        <v>T-344-J</v>
      </c>
      <c r="U67" s="21" t="str">
        <f t="shared" ca="1" si="11"/>
        <v>T-344-J</v>
      </c>
      <c r="V67" s="21" t="str">
        <f t="shared" ca="1" si="11"/>
        <v>T-344-J</v>
      </c>
      <c r="W67" s="21" t="str">
        <f t="shared" ca="1" si="11"/>
        <v>T-344-J</v>
      </c>
      <c r="X67" s="21" t="str">
        <f t="shared" ca="1" si="11"/>
        <v>T-344-J</v>
      </c>
      <c r="Y67" s="21" t="str">
        <f t="shared" ca="1" si="11"/>
        <v>T-344-J</v>
      </c>
      <c r="Z67" s="21" t="str">
        <f t="shared" ca="1" si="11"/>
        <v>T-344-J</v>
      </c>
      <c r="AA67" s="21" t="str">
        <f t="shared" ca="1" si="11"/>
        <v>T-344-J</v>
      </c>
    </row>
    <row r="68" spans="1:27" x14ac:dyDescent="0.25">
      <c r="A68" s="21" t="s">
        <v>270</v>
      </c>
      <c r="C68">
        <f>IF(C61=" "," ",IF(C44&gt;0,C44," "))</f>
        <v>11</v>
      </c>
      <c r="D68">
        <f t="shared" ref="D68:Z68" si="12">IF(D61=" "," ",IF(D44&gt;0,D44," "))</f>
        <v>11</v>
      </c>
      <c r="E68">
        <f t="shared" si="12"/>
        <v>18.5</v>
      </c>
      <c r="F68">
        <f t="shared" si="12"/>
        <v>11</v>
      </c>
      <c r="G68">
        <f t="shared" si="12"/>
        <v>11</v>
      </c>
      <c r="H68">
        <f t="shared" si="12"/>
        <v>11</v>
      </c>
      <c r="I68">
        <f t="shared" si="12"/>
        <v>11</v>
      </c>
      <c r="J68">
        <f t="shared" si="12"/>
        <v>11</v>
      </c>
      <c r="K68">
        <f t="shared" si="12"/>
        <v>12</v>
      </c>
      <c r="L68">
        <f t="shared" si="12"/>
        <v>43</v>
      </c>
      <c r="M68">
        <f t="shared" si="12"/>
        <v>37.5</v>
      </c>
      <c r="N68">
        <f t="shared" si="12"/>
        <v>11</v>
      </c>
      <c r="O68">
        <f t="shared" si="12"/>
        <v>24.5</v>
      </c>
      <c r="P68">
        <f t="shared" si="12"/>
        <v>13</v>
      </c>
      <c r="Q68">
        <f t="shared" si="12"/>
        <v>13.5</v>
      </c>
      <c r="R68">
        <f t="shared" si="12"/>
        <v>11</v>
      </c>
      <c r="S68">
        <f t="shared" si="12"/>
        <v>11</v>
      </c>
      <c r="T68">
        <f t="shared" si="12"/>
        <v>11</v>
      </c>
      <c r="U68">
        <f t="shared" si="12"/>
        <v>11</v>
      </c>
      <c r="V68">
        <f t="shared" si="12"/>
        <v>11</v>
      </c>
      <c r="W68">
        <f t="shared" si="12"/>
        <v>34</v>
      </c>
      <c r="X68">
        <f t="shared" si="12"/>
        <v>11</v>
      </c>
      <c r="Y68">
        <f t="shared" si="12"/>
        <v>11</v>
      </c>
      <c r="Z68">
        <f t="shared" si="12"/>
        <v>15.5</v>
      </c>
      <c r="AA68">
        <f>IF(AA61=" "," ",IF(AA44&gt;0,AA44," "))</f>
        <v>11</v>
      </c>
    </row>
    <row r="69" spans="1:27" x14ac:dyDescent="0.25">
      <c r="A69" s="26" t="s">
        <v>271</v>
      </c>
      <c r="C69">
        <f>IF(C17=" "," ",IF(C17&gt;0,C17," "))</f>
        <v>8.9999999999999993E-3</v>
      </c>
      <c r="D69">
        <f t="shared" ref="D69:AA69" si="13">IF(D17=" "," ",IF(D17&gt;0,D17," "))</f>
        <v>8.9999999999999993E-3</v>
      </c>
      <c r="E69">
        <f t="shared" si="13"/>
        <v>8.9999999999999993E-3</v>
      </c>
      <c r="F69">
        <f t="shared" si="13"/>
        <v>8.9999999999999993E-3</v>
      </c>
      <c r="G69">
        <f t="shared" si="13"/>
        <v>8.9999999999999993E-3</v>
      </c>
      <c r="H69">
        <f t="shared" si="13"/>
        <v>8.9999999999999993E-3</v>
      </c>
      <c r="I69">
        <f t="shared" si="13"/>
        <v>8.9999999999999993E-3</v>
      </c>
      <c r="J69">
        <f t="shared" si="13"/>
        <v>8.9999999999999993E-3</v>
      </c>
      <c r="K69">
        <f t="shared" si="13"/>
        <v>8.9999999999999993E-3</v>
      </c>
      <c r="L69">
        <f t="shared" si="13"/>
        <v>8.9999999999999993E-3</v>
      </c>
      <c r="M69">
        <f t="shared" si="13"/>
        <v>8.9999999999999993E-3</v>
      </c>
      <c r="N69">
        <f t="shared" si="13"/>
        <v>8.9999999999999993E-3</v>
      </c>
      <c r="O69">
        <f t="shared" si="13"/>
        <v>8.9999999999999993E-3</v>
      </c>
      <c r="P69">
        <f t="shared" si="13"/>
        <v>8.9999999999999993E-3</v>
      </c>
      <c r="Q69">
        <f t="shared" si="13"/>
        <v>8.9999999999999993E-3</v>
      </c>
      <c r="R69">
        <f t="shared" si="13"/>
        <v>8.9999999999999993E-3</v>
      </c>
      <c r="S69">
        <f t="shared" si="13"/>
        <v>8.9999999999999993E-3</v>
      </c>
      <c r="T69">
        <f t="shared" si="13"/>
        <v>8.9999999999999993E-3</v>
      </c>
      <c r="U69">
        <f t="shared" si="13"/>
        <v>8.9999999999999993E-3</v>
      </c>
      <c r="V69">
        <f t="shared" si="13"/>
        <v>8.9999999999999993E-3</v>
      </c>
      <c r="W69">
        <f t="shared" si="13"/>
        <v>8.9999999999999993E-3</v>
      </c>
      <c r="X69">
        <f t="shared" si="13"/>
        <v>8.9999999999999993E-3</v>
      </c>
      <c r="Y69">
        <f t="shared" si="13"/>
        <v>8.9999999999999993E-3</v>
      </c>
      <c r="Z69">
        <f t="shared" si="13"/>
        <v>8.9999999999999993E-3</v>
      </c>
      <c r="AA69">
        <f t="shared" si="13"/>
        <v>8.9999999999999993E-3</v>
      </c>
    </row>
    <row r="70" spans="1:27" x14ac:dyDescent="0.25">
      <c r="A70" s="26" t="s">
        <v>272</v>
      </c>
      <c r="C70">
        <f>IF(C26=" "," ",IF(C26&gt;0,C26," "))</f>
        <v>0.41</v>
      </c>
      <c r="D70">
        <f t="shared" ref="D70:AA70" si="14">IF(D26=" "," ",IF(D26&gt;0,D26," "))</f>
        <v>0.52</v>
      </c>
      <c r="E70">
        <f t="shared" si="14"/>
        <v>0.35</v>
      </c>
      <c r="F70">
        <f t="shared" si="14"/>
        <v>0.3</v>
      </c>
      <c r="G70">
        <f t="shared" si="14"/>
        <v>0.37</v>
      </c>
      <c r="H70">
        <f t="shared" si="14"/>
        <v>0.28000000000000003</v>
      </c>
      <c r="I70">
        <f t="shared" si="14"/>
        <v>0.67</v>
      </c>
      <c r="J70">
        <f t="shared" si="14"/>
        <v>0.45</v>
      </c>
      <c r="K70">
        <f t="shared" si="14"/>
        <v>0.61</v>
      </c>
      <c r="L70">
        <f t="shared" si="14"/>
        <v>0.34</v>
      </c>
      <c r="M70">
        <f t="shared" si="14"/>
        <v>0.54</v>
      </c>
      <c r="N70">
        <f t="shared" si="14"/>
        <v>0.41</v>
      </c>
      <c r="O70">
        <f t="shared" si="14"/>
        <v>0.27</v>
      </c>
      <c r="P70">
        <f t="shared" si="14"/>
        <v>0.41</v>
      </c>
      <c r="Q70">
        <f t="shared" si="14"/>
        <v>0.34</v>
      </c>
      <c r="R70">
        <f t="shared" si="14"/>
        <v>0.35</v>
      </c>
      <c r="S70">
        <f t="shared" si="14"/>
        <v>0.35</v>
      </c>
      <c r="T70">
        <f t="shared" si="14"/>
        <v>0.34</v>
      </c>
      <c r="U70">
        <f t="shared" si="14"/>
        <v>0.4</v>
      </c>
      <c r="V70">
        <f t="shared" si="14"/>
        <v>0.65</v>
      </c>
      <c r="W70">
        <f t="shared" si="14"/>
        <v>0.6</v>
      </c>
      <c r="X70">
        <f t="shared" si="14"/>
        <v>0.46</v>
      </c>
      <c r="Y70">
        <f t="shared" si="14"/>
        <v>0.38</v>
      </c>
      <c r="Z70">
        <f t="shared" si="14"/>
        <v>0.51</v>
      </c>
      <c r="AA70">
        <f t="shared" si="14"/>
        <v>0.36</v>
      </c>
    </row>
    <row r="71" spans="1:27" x14ac:dyDescent="0.25">
      <c r="A71" s="26" t="s">
        <v>273</v>
      </c>
      <c r="C71">
        <f>IF(C31=" "," ",IF(C31&gt;0,C31," "))</f>
        <v>0.06</v>
      </c>
      <c r="D71">
        <f t="shared" ref="D71:AA71" si="15">IF(D31=" "," ",IF(D31&gt;0,D31," "))</f>
        <v>0.06</v>
      </c>
      <c r="E71">
        <f t="shared" si="15"/>
        <v>0.03</v>
      </c>
      <c r="F71">
        <f t="shared" si="15"/>
        <v>2.5000000000000001E-2</v>
      </c>
      <c r="G71">
        <f t="shared" si="15"/>
        <v>0.04</v>
      </c>
      <c r="H71">
        <f t="shared" si="15"/>
        <v>0.03</v>
      </c>
      <c r="I71">
        <f t="shared" si="15"/>
        <v>0.04</v>
      </c>
      <c r="J71">
        <f t="shared" si="15"/>
        <v>0.03</v>
      </c>
      <c r="K71">
        <f t="shared" si="15"/>
        <v>0.03</v>
      </c>
      <c r="L71">
        <f t="shared" si="15"/>
        <v>0.04</v>
      </c>
      <c r="M71">
        <f t="shared" si="15"/>
        <v>0.06</v>
      </c>
      <c r="N71">
        <f t="shared" si="15"/>
        <v>2.5000000000000001E-2</v>
      </c>
      <c r="O71">
        <f t="shared" si="15"/>
        <v>7.0000000000000007E-2</v>
      </c>
      <c r="P71">
        <f t="shared" si="15"/>
        <v>0.04</v>
      </c>
      <c r="Q71">
        <f t="shared" si="15"/>
        <v>0.04</v>
      </c>
      <c r="R71">
        <f t="shared" si="15"/>
        <v>2.5000000000000001E-2</v>
      </c>
      <c r="S71">
        <f t="shared" si="15"/>
        <v>0.05</v>
      </c>
      <c r="T71">
        <f t="shared" si="15"/>
        <v>0.03</v>
      </c>
      <c r="U71">
        <f t="shared" si="15"/>
        <v>0.03</v>
      </c>
      <c r="V71">
        <f t="shared" si="15"/>
        <v>0.05</v>
      </c>
      <c r="W71">
        <f t="shared" si="15"/>
        <v>0.1</v>
      </c>
      <c r="X71">
        <f t="shared" si="15"/>
        <v>0.05</v>
      </c>
      <c r="Y71">
        <f t="shared" si="15"/>
        <v>2.5000000000000001E-2</v>
      </c>
      <c r="Z71">
        <f t="shared" si="15"/>
        <v>2.5000000000000001E-2</v>
      </c>
      <c r="AA71">
        <f t="shared" si="15"/>
        <v>2.5000000000000001E-2</v>
      </c>
    </row>
    <row r="72" spans="1:27" x14ac:dyDescent="0.25">
      <c r="A72" s="26" t="s">
        <v>274</v>
      </c>
      <c r="C72">
        <f>IF(C61=" "," ",IF(C43&gt;0,C43," "))</f>
        <v>26</v>
      </c>
      <c r="D72">
        <f t="shared" ref="D72:AA72" si="16">IF(D61=" "," ",IF(D43&gt;0,D43," "))</f>
        <v>31</v>
      </c>
      <c r="E72">
        <f t="shared" si="16"/>
        <v>36</v>
      </c>
      <c r="F72">
        <f t="shared" si="16"/>
        <v>25</v>
      </c>
      <c r="G72">
        <f t="shared" si="16"/>
        <v>36</v>
      </c>
      <c r="H72">
        <f t="shared" si="16"/>
        <v>45.5</v>
      </c>
      <c r="I72">
        <f t="shared" si="16"/>
        <v>113</v>
      </c>
      <c r="J72">
        <f t="shared" si="16"/>
        <v>32</v>
      </c>
      <c r="K72">
        <f t="shared" si="16"/>
        <v>28</v>
      </c>
      <c r="L72">
        <f t="shared" si="16"/>
        <v>30.5</v>
      </c>
      <c r="M72">
        <f t="shared" si="16"/>
        <v>91</v>
      </c>
      <c r="N72">
        <f t="shared" si="16"/>
        <v>47</v>
      </c>
      <c r="O72">
        <f t="shared" si="16"/>
        <v>48.5</v>
      </c>
      <c r="P72">
        <f t="shared" si="16"/>
        <v>52</v>
      </c>
      <c r="Q72">
        <f t="shared" si="16"/>
        <v>17.5</v>
      </c>
      <c r="R72">
        <f t="shared" si="16"/>
        <v>37</v>
      </c>
      <c r="S72">
        <f t="shared" si="16"/>
        <v>94</v>
      </c>
      <c r="T72">
        <f t="shared" si="16"/>
        <v>34</v>
      </c>
      <c r="U72">
        <f t="shared" si="16"/>
        <v>42</v>
      </c>
      <c r="V72">
        <f t="shared" si="16"/>
        <v>43.5</v>
      </c>
      <c r="W72">
        <f t="shared" si="16"/>
        <v>46</v>
      </c>
      <c r="X72">
        <f t="shared" si="16"/>
        <v>40</v>
      </c>
      <c r="Y72">
        <f t="shared" si="16"/>
        <v>23.5</v>
      </c>
      <c r="Z72">
        <f t="shared" si="16"/>
        <v>22</v>
      </c>
      <c r="AA72">
        <f t="shared" si="16"/>
        <v>33</v>
      </c>
    </row>
    <row r="73" spans="1:27" x14ac:dyDescent="0.25">
      <c r="A73" s="26" t="s">
        <v>279</v>
      </c>
      <c r="C73" s="27">
        <f>IF(C27=" "," ",IF(C27&gt;0,C27," "))</f>
        <v>1.5</v>
      </c>
      <c r="D73" s="27">
        <f t="shared" ref="D73:AA73" si="17">IF(D27=" "," ",IF(D27&gt;0,D27," "))</f>
        <v>1.41</v>
      </c>
      <c r="E73" s="27">
        <f t="shared" si="17"/>
        <v>1.58</v>
      </c>
      <c r="F73" s="27">
        <f t="shared" si="17"/>
        <v>0.32</v>
      </c>
      <c r="G73" s="27">
        <f t="shared" si="17"/>
        <v>0.56000000000000005</v>
      </c>
      <c r="H73" s="27">
        <f t="shared" si="17"/>
        <v>0.51</v>
      </c>
      <c r="I73" s="27">
        <f t="shared" si="17"/>
        <v>0.96</v>
      </c>
      <c r="J73" s="27">
        <f t="shared" si="17"/>
        <v>1.85</v>
      </c>
      <c r="K73" s="27">
        <f t="shared" si="17"/>
        <v>1.01</v>
      </c>
      <c r="L73" s="27">
        <f t="shared" si="17"/>
        <v>0.56000000000000005</v>
      </c>
      <c r="M73" s="27">
        <f t="shared" si="17"/>
        <v>1.59</v>
      </c>
      <c r="N73" s="27">
        <f t="shared" si="17"/>
        <v>1.63</v>
      </c>
      <c r="O73" s="27">
        <f t="shared" si="17"/>
        <v>1.82</v>
      </c>
      <c r="P73" s="27">
        <f t="shared" si="17"/>
        <v>1.65</v>
      </c>
      <c r="Q73" s="27">
        <f t="shared" si="17"/>
        <v>1.89</v>
      </c>
      <c r="R73" s="27">
        <f t="shared" si="17"/>
        <v>0.8</v>
      </c>
      <c r="S73" s="27">
        <f t="shared" si="17"/>
        <v>0.9</v>
      </c>
      <c r="T73" s="27">
        <f t="shared" si="17"/>
        <v>0.63</v>
      </c>
      <c r="U73" s="27">
        <f t="shared" si="17"/>
        <v>0.63</v>
      </c>
      <c r="V73" s="27">
        <f t="shared" si="17"/>
        <v>1.26</v>
      </c>
      <c r="W73" s="27">
        <f t="shared" si="17"/>
        <v>2.89</v>
      </c>
      <c r="X73" s="27">
        <f t="shared" si="17"/>
        <v>1.49</v>
      </c>
      <c r="Y73" s="27">
        <f t="shared" si="17"/>
        <v>1.68</v>
      </c>
      <c r="Z73" s="27">
        <f t="shared" si="17"/>
        <v>1.94</v>
      </c>
      <c r="AA73" s="27">
        <f t="shared" si="17"/>
        <v>1.05</v>
      </c>
    </row>
    <row r="74" spans="1:27" x14ac:dyDescent="0.25">
      <c r="A74" s="26" t="s">
        <v>280</v>
      </c>
      <c r="C74" s="27">
        <f>IF(C32=" "," ",IF(C32&gt;0,C32," "))</f>
        <v>0.12</v>
      </c>
      <c r="D74" s="27">
        <f t="shared" ref="D74:AA74" si="18">IF(D32=" "," ",IF(D32&gt;0,D32," "))</f>
        <v>0.1</v>
      </c>
      <c r="E74" s="27">
        <f t="shared" si="18"/>
        <v>0.11</v>
      </c>
      <c r="F74" s="27">
        <f t="shared" si="18"/>
        <v>0.04</v>
      </c>
      <c r="G74" s="27">
        <f t="shared" si="18"/>
        <v>0.04</v>
      </c>
      <c r="H74" s="27">
        <f t="shared" si="18"/>
        <v>0.04</v>
      </c>
      <c r="I74" s="27">
        <f t="shared" si="18"/>
        <v>0.05</v>
      </c>
      <c r="J74" s="27">
        <f t="shared" si="18"/>
        <v>0.08</v>
      </c>
      <c r="K74" s="27">
        <f t="shared" si="18"/>
        <v>0.06</v>
      </c>
      <c r="L74" s="27">
        <f t="shared" si="18"/>
        <v>0.12</v>
      </c>
      <c r="M74" s="27">
        <f t="shared" si="18"/>
        <v>0.06</v>
      </c>
      <c r="N74" s="27">
        <f t="shared" si="18"/>
        <v>0.03</v>
      </c>
      <c r="O74" s="27">
        <f t="shared" si="18"/>
        <v>0.14000000000000001</v>
      </c>
      <c r="P74" s="27">
        <f t="shared" si="18"/>
        <v>0.14000000000000001</v>
      </c>
      <c r="Q74" s="27">
        <f t="shared" si="18"/>
        <v>0.1</v>
      </c>
      <c r="R74" s="27">
        <f t="shared" si="18"/>
        <v>0.05</v>
      </c>
      <c r="S74" s="27">
        <f t="shared" si="18"/>
        <v>0.06</v>
      </c>
      <c r="T74" s="27">
        <f t="shared" si="18"/>
        <v>0.04</v>
      </c>
      <c r="U74" s="27">
        <f t="shared" si="18"/>
        <v>0.04</v>
      </c>
      <c r="V74" s="27">
        <f t="shared" si="18"/>
        <v>0.09</v>
      </c>
      <c r="W74" s="27">
        <f t="shared" si="18"/>
        <v>0.22</v>
      </c>
      <c r="X74" s="27">
        <f t="shared" si="18"/>
        <v>0.12</v>
      </c>
      <c r="Y74" s="27">
        <f t="shared" si="18"/>
        <v>2.5000000000000001E-2</v>
      </c>
      <c r="Z74" s="27">
        <f t="shared" si="18"/>
        <v>0.16700000000000001</v>
      </c>
      <c r="AA74" s="27">
        <f t="shared" si="18"/>
        <v>4.3999999999999997E-2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A08A-E03D-4409-B7FD-C1DADA2FE397}">
  <sheetPr codeName="Planilha15"/>
  <dimension ref="A1:AA74"/>
  <sheetViews>
    <sheetView tabSelected="1" topLeftCell="A61" zoomScale="85" zoomScaleNormal="85" workbookViewId="0">
      <selection activeCell="A73" sqref="A73:XFD74"/>
    </sheetView>
  </sheetViews>
  <sheetFormatPr defaultRowHeight="15" x14ac:dyDescent="0.25"/>
  <cols>
    <col min="1" max="1" width="27.42578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18</v>
      </c>
      <c r="Q1" t="s">
        <v>20</v>
      </c>
      <c r="R1" t="s">
        <v>22</v>
      </c>
      <c r="S1" t="s">
        <v>24</v>
      </c>
      <c r="T1" t="s">
        <v>26</v>
      </c>
      <c r="U1" t="s">
        <v>28</v>
      </c>
      <c r="V1" t="s">
        <v>30</v>
      </c>
      <c r="W1" t="s">
        <v>32</v>
      </c>
      <c r="X1" t="s">
        <v>34</v>
      </c>
      <c r="Y1" t="s">
        <v>36</v>
      </c>
      <c r="Z1" t="s">
        <v>38</v>
      </c>
      <c r="AA1" t="s">
        <v>40</v>
      </c>
    </row>
    <row r="2" spans="1:27" s="1" customFormat="1" x14ac:dyDescent="0.25">
      <c r="O2" s="1" t="s">
        <v>155</v>
      </c>
    </row>
    <row r="3" spans="1:27" x14ac:dyDescent="0.25">
      <c r="A3" t="s">
        <v>42</v>
      </c>
      <c r="B3" t="s">
        <v>43</v>
      </c>
    </row>
    <row r="4" spans="1:27" s="2" customFormat="1" x14ac:dyDescent="0.25">
      <c r="A4" s="2" t="s">
        <v>44</v>
      </c>
      <c r="B4" s="2" t="s">
        <v>45</v>
      </c>
      <c r="C4" s="8" t="s">
        <v>158</v>
      </c>
      <c r="D4" s="8" t="s">
        <v>220</v>
      </c>
      <c r="E4" s="8" t="s">
        <v>221</v>
      </c>
      <c r="F4" s="8" t="s">
        <v>254</v>
      </c>
      <c r="G4" s="8" t="s">
        <v>162</v>
      </c>
      <c r="H4" s="8" t="s">
        <v>202</v>
      </c>
      <c r="I4" s="8" t="s">
        <v>184</v>
      </c>
      <c r="J4" s="8" t="s">
        <v>165</v>
      </c>
      <c r="K4" s="8" t="s">
        <v>204</v>
      </c>
      <c r="L4" s="8" t="s">
        <v>223</v>
      </c>
      <c r="M4" s="8" t="s">
        <v>206</v>
      </c>
      <c r="N4" s="8" t="s">
        <v>246</v>
      </c>
      <c r="O4" s="8" t="s">
        <v>208</v>
      </c>
      <c r="P4" s="8" t="s">
        <v>209</v>
      </c>
      <c r="Q4" s="8" t="s">
        <v>210</v>
      </c>
      <c r="R4" s="8" t="s">
        <v>211</v>
      </c>
      <c r="S4" s="8" t="s">
        <v>212</v>
      </c>
      <c r="T4" s="8" t="s">
        <v>260</v>
      </c>
      <c r="U4" s="8" t="s">
        <v>176</v>
      </c>
      <c r="V4" s="8" t="s">
        <v>226</v>
      </c>
      <c r="W4" s="8" t="s">
        <v>235</v>
      </c>
      <c r="X4" s="8" t="s">
        <v>216</v>
      </c>
      <c r="Y4" s="8" t="s">
        <v>217</v>
      </c>
      <c r="Z4" s="8" t="s">
        <v>227</v>
      </c>
      <c r="AA4" s="8" t="s">
        <v>228</v>
      </c>
    </row>
    <row r="5" spans="1:27" ht="30" x14ac:dyDescent="0.25">
      <c r="A5" t="s">
        <v>47</v>
      </c>
      <c r="B5" s="1" t="s">
        <v>48</v>
      </c>
      <c r="D5">
        <v>21</v>
      </c>
      <c r="E5">
        <v>12.2</v>
      </c>
      <c r="F5">
        <v>16.2</v>
      </c>
      <c r="G5">
        <v>15.5</v>
      </c>
      <c r="H5">
        <v>19.5</v>
      </c>
      <c r="I5">
        <v>18.399999999999999</v>
      </c>
      <c r="J5">
        <v>14.5</v>
      </c>
      <c r="K5">
        <v>9.3000000000000007</v>
      </c>
      <c r="L5">
        <v>17.100000000000001</v>
      </c>
      <c r="M5">
        <v>15</v>
      </c>
      <c r="N5">
        <v>10.8</v>
      </c>
      <c r="O5">
        <v>17.100000000000001</v>
      </c>
      <c r="P5">
        <v>14</v>
      </c>
      <c r="Q5">
        <v>13.5</v>
      </c>
      <c r="R5">
        <v>14.8</v>
      </c>
      <c r="S5">
        <v>17</v>
      </c>
      <c r="T5">
        <v>20</v>
      </c>
      <c r="U5">
        <v>15.6</v>
      </c>
      <c r="V5">
        <v>15.1</v>
      </c>
      <c r="W5">
        <v>10.9</v>
      </c>
      <c r="X5">
        <v>15.3</v>
      </c>
      <c r="Y5">
        <v>13.7</v>
      </c>
      <c r="Z5">
        <v>13.2</v>
      </c>
      <c r="AA5">
        <v>11.5</v>
      </c>
    </row>
    <row r="6" spans="1:27" x14ac:dyDescent="0.25">
      <c r="A6" t="s">
        <v>49</v>
      </c>
      <c r="B6" t="s">
        <v>50</v>
      </c>
      <c r="D6">
        <v>0.18</v>
      </c>
      <c r="E6">
        <v>0.05</v>
      </c>
      <c r="F6">
        <v>0.05</v>
      </c>
      <c r="G6">
        <v>0.08</v>
      </c>
      <c r="H6">
        <v>0.16</v>
      </c>
      <c r="I6">
        <v>0.11</v>
      </c>
      <c r="J6">
        <v>0.05</v>
      </c>
      <c r="K6">
        <v>0.05</v>
      </c>
      <c r="L6">
        <v>0.05</v>
      </c>
      <c r="M6">
        <v>7.0000000000000007E-2</v>
      </c>
      <c r="N6">
        <v>0.1</v>
      </c>
      <c r="O6">
        <v>0.05</v>
      </c>
      <c r="P6">
        <v>0.27</v>
      </c>
      <c r="Q6">
        <v>0.06</v>
      </c>
      <c r="R6">
        <v>7.0000000000000007E-2</v>
      </c>
      <c r="S6">
        <v>0.1</v>
      </c>
      <c r="T6">
        <v>0.05</v>
      </c>
      <c r="U6">
        <v>0.12</v>
      </c>
      <c r="V6">
        <v>0.05</v>
      </c>
      <c r="W6">
        <v>0.21</v>
      </c>
      <c r="X6">
        <v>0.05</v>
      </c>
      <c r="Y6">
        <v>0.05</v>
      </c>
      <c r="Z6">
        <v>0.05</v>
      </c>
      <c r="AA6">
        <v>0.05</v>
      </c>
    </row>
    <row r="7" spans="1:27" x14ac:dyDescent="0.25">
      <c r="A7" t="s">
        <v>51</v>
      </c>
      <c r="B7" t="s">
        <v>52</v>
      </c>
      <c r="D7">
        <v>5.0000000000000001E-3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  <c r="T7">
        <v>5.0000000000000001E-3</v>
      </c>
      <c r="U7">
        <v>5.0000000000000001E-3</v>
      </c>
      <c r="V7">
        <v>5.0000000000000001E-3</v>
      </c>
      <c r="W7">
        <v>5.0000000000000001E-3</v>
      </c>
      <c r="X7">
        <v>5.0000000000000001E-3</v>
      </c>
      <c r="Y7">
        <v>5.0000000000000001E-3</v>
      </c>
      <c r="Z7">
        <v>5.0000000000000001E-3</v>
      </c>
      <c r="AA7">
        <v>5.0000000000000001E-3</v>
      </c>
    </row>
    <row r="8" spans="1:27" x14ac:dyDescent="0.25">
      <c r="A8" t="s">
        <v>53</v>
      </c>
      <c r="B8" t="s">
        <v>54</v>
      </c>
      <c r="C8">
        <v>4.0000000000000001E-3</v>
      </c>
      <c r="D8">
        <v>4.0000000000000001E-3</v>
      </c>
      <c r="E8">
        <v>4.0000000000000001E-3</v>
      </c>
      <c r="F8">
        <v>4.0000000000000001E-3</v>
      </c>
      <c r="G8">
        <v>4.0000000000000001E-3</v>
      </c>
      <c r="H8">
        <v>4.0000000000000001E-3</v>
      </c>
      <c r="I8">
        <v>4.0000000000000001E-3</v>
      </c>
      <c r="J8">
        <v>4.0000000000000001E-3</v>
      </c>
      <c r="K8">
        <v>4.0000000000000001E-3</v>
      </c>
      <c r="L8">
        <v>4.0000000000000001E-3</v>
      </c>
      <c r="M8">
        <v>5.0000000000000001E-3</v>
      </c>
      <c r="N8">
        <v>4.0000000000000001E-3</v>
      </c>
      <c r="O8">
        <v>4.0000000000000001E-3</v>
      </c>
      <c r="P8">
        <v>4.0000000000000001E-3</v>
      </c>
      <c r="Q8">
        <v>4.0000000000000001E-3</v>
      </c>
      <c r="R8">
        <v>4.0000000000000001E-3</v>
      </c>
      <c r="S8">
        <v>4.0000000000000001E-3</v>
      </c>
      <c r="T8">
        <v>4.0000000000000001E-3</v>
      </c>
      <c r="U8">
        <v>4.0000000000000001E-3</v>
      </c>
      <c r="V8">
        <v>4.0000000000000001E-3</v>
      </c>
      <c r="W8">
        <v>4.0000000000000001E-3</v>
      </c>
      <c r="X8">
        <v>4.0000000000000001E-3</v>
      </c>
      <c r="Y8">
        <v>4.0000000000000001E-3</v>
      </c>
      <c r="Z8">
        <v>4.0000000000000001E-3</v>
      </c>
      <c r="AA8">
        <v>4.0000000000000001E-3</v>
      </c>
    </row>
    <row r="9" spans="1:27" x14ac:dyDescent="0.25">
      <c r="A9" t="s">
        <v>55</v>
      </c>
      <c r="B9" t="s">
        <v>56</v>
      </c>
      <c r="D9">
        <v>0.04</v>
      </c>
      <c r="E9">
        <v>0.03</v>
      </c>
      <c r="F9">
        <v>0.02</v>
      </c>
      <c r="G9">
        <v>0.04</v>
      </c>
      <c r="H9">
        <v>0.04</v>
      </c>
      <c r="I9">
        <v>0.04</v>
      </c>
      <c r="J9">
        <v>0.04</v>
      </c>
      <c r="K9">
        <v>0.06</v>
      </c>
      <c r="L9">
        <v>0.04</v>
      </c>
      <c r="M9">
        <v>0.05</v>
      </c>
      <c r="N9">
        <v>0.04</v>
      </c>
      <c r="O9">
        <v>7.0000000000000007E-2</v>
      </c>
      <c r="P9">
        <v>0.03</v>
      </c>
      <c r="Q9">
        <v>0.04</v>
      </c>
      <c r="R9">
        <v>0.03</v>
      </c>
      <c r="S9">
        <v>0.04</v>
      </c>
      <c r="T9">
        <v>0.04</v>
      </c>
      <c r="U9">
        <v>0.03</v>
      </c>
      <c r="V9">
        <v>0.04</v>
      </c>
      <c r="W9">
        <v>0.06</v>
      </c>
      <c r="X9">
        <v>0.05</v>
      </c>
      <c r="Y9">
        <v>0.03</v>
      </c>
      <c r="Z9">
        <v>0.04</v>
      </c>
      <c r="AA9">
        <v>0.03</v>
      </c>
    </row>
    <row r="10" spans="1:27" x14ac:dyDescent="0.25">
      <c r="A10" t="s">
        <v>57</v>
      </c>
      <c r="B10" t="s">
        <v>58</v>
      </c>
      <c r="D10">
        <v>4.0000000000000001E-3</v>
      </c>
      <c r="E10">
        <v>4.0000000000000001E-3</v>
      </c>
      <c r="F10">
        <v>4.0000000000000001E-3</v>
      </c>
      <c r="G10">
        <v>4.0000000000000001E-3</v>
      </c>
      <c r="H10">
        <v>4.0000000000000001E-3</v>
      </c>
      <c r="I10">
        <v>4.0000000000000001E-3</v>
      </c>
      <c r="J10">
        <v>4.0000000000000001E-3</v>
      </c>
      <c r="K10">
        <v>4.0000000000000001E-3</v>
      </c>
      <c r="L10">
        <v>4.0000000000000001E-3</v>
      </c>
      <c r="M10">
        <v>4.0000000000000001E-3</v>
      </c>
      <c r="N10">
        <v>4.0000000000000001E-3</v>
      </c>
      <c r="O10">
        <v>4.0000000000000001E-3</v>
      </c>
      <c r="P10">
        <v>4.0000000000000001E-3</v>
      </c>
      <c r="Q10">
        <v>4.0000000000000001E-3</v>
      </c>
      <c r="R10">
        <v>4.0000000000000001E-3</v>
      </c>
      <c r="S10">
        <v>4.0000000000000001E-3</v>
      </c>
      <c r="T10">
        <v>4.0000000000000001E-3</v>
      </c>
      <c r="U10">
        <v>4.0000000000000001E-3</v>
      </c>
      <c r="V10">
        <v>4.0000000000000001E-3</v>
      </c>
      <c r="W10">
        <v>4.0000000000000001E-3</v>
      </c>
      <c r="X10">
        <v>4.0000000000000001E-3</v>
      </c>
      <c r="Y10">
        <v>4.0000000000000001E-3</v>
      </c>
      <c r="Z10">
        <v>4.0000000000000001E-3</v>
      </c>
      <c r="AA10">
        <v>4.0000000000000001E-3</v>
      </c>
    </row>
    <row r="11" spans="1:27" x14ac:dyDescent="0.25">
      <c r="A11" t="s">
        <v>59</v>
      </c>
      <c r="B11" t="s">
        <v>60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  <c r="AA11">
        <v>0.2</v>
      </c>
    </row>
    <row r="12" spans="1:27" x14ac:dyDescent="0.25">
      <c r="A12" t="s">
        <v>61</v>
      </c>
      <c r="B12" t="s">
        <v>62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  <c r="AA12">
        <v>1E-3</v>
      </c>
    </row>
    <row r="13" spans="1:27" x14ac:dyDescent="0.25">
      <c r="A13" t="s">
        <v>63</v>
      </c>
      <c r="B13" t="s">
        <v>64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</row>
    <row r="14" spans="1:27" x14ac:dyDescent="0.25">
      <c r="A14" t="s">
        <v>65</v>
      </c>
      <c r="B14" t="s">
        <v>66</v>
      </c>
      <c r="D14">
        <v>5.0000000000000001E-3</v>
      </c>
      <c r="E14">
        <v>5.0000000000000001E-3</v>
      </c>
      <c r="F14">
        <v>5.0000000000000001E-3</v>
      </c>
      <c r="G14">
        <v>5.0000000000000001E-3</v>
      </c>
      <c r="H14">
        <v>5.0000000000000001E-3</v>
      </c>
      <c r="I14">
        <v>5.0000000000000001E-3</v>
      </c>
      <c r="J14">
        <v>5.0000000000000001E-3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P14">
        <v>5.0000000000000001E-3</v>
      </c>
      <c r="Q14">
        <v>5.0000000000000001E-3</v>
      </c>
      <c r="R14">
        <v>5.0000000000000001E-3</v>
      </c>
      <c r="S14">
        <v>5.0000000000000001E-3</v>
      </c>
      <c r="T14">
        <v>5.0000000000000001E-3</v>
      </c>
      <c r="U14">
        <v>5.0000000000000001E-3</v>
      </c>
      <c r="V14">
        <v>5.0000000000000001E-3</v>
      </c>
      <c r="W14">
        <v>5.0000000000000001E-3</v>
      </c>
      <c r="X14">
        <v>5.0000000000000001E-3</v>
      </c>
      <c r="Y14">
        <v>5.0000000000000001E-3</v>
      </c>
      <c r="Z14">
        <v>5.0000000000000001E-3</v>
      </c>
      <c r="AA14">
        <v>5.0000000000000001E-3</v>
      </c>
    </row>
    <row r="15" spans="1:27" x14ac:dyDescent="0.25">
      <c r="A15" t="s">
        <v>67</v>
      </c>
      <c r="B15" t="s">
        <v>68</v>
      </c>
      <c r="D15">
        <v>1.68</v>
      </c>
      <c r="E15">
        <v>2.52</v>
      </c>
      <c r="F15">
        <v>1.3</v>
      </c>
      <c r="G15">
        <v>1.91</v>
      </c>
      <c r="H15">
        <v>2.12</v>
      </c>
      <c r="I15">
        <v>2.15</v>
      </c>
      <c r="J15">
        <v>2.17</v>
      </c>
      <c r="K15">
        <v>1.75</v>
      </c>
      <c r="L15">
        <v>1.65</v>
      </c>
      <c r="M15">
        <v>3.91</v>
      </c>
      <c r="N15">
        <v>1.17</v>
      </c>
      <c r="O15">
        <v>3.12</v>
      </c>
      <c r="P15">
        <v>3.14</v>
      </c>
      <c r="Q15">
        <v>1.63</v>
      </c>
      <c r="R15">
        <v>1.63</v>
      </c>
      <c r="S15">
        <v>2.15</v>
      </c>
      <c r="T15">
        <v>2.0699999999999998</v>
      </c>
      <c r="U15">
        <v>2.21</v>
      </c>
      <c r="V15">
        <v>2.63</v>
      </c>
      <c r="W15">
        <v>2.72</v>
      </c>
      <c r="X15">
        <v>1.77</v>
      </c>
      <c r="Y15">
        <v>1.42</v>
      </c>
      <c r="Z15">
        <v>1.66</v>
      </c>
      <c r="AA15">
        <v>1.41</v>
      </c>
    </row>
    <row r="16" spans="1:27" s="19" customFormat="1" x14ac:dyDescent="0.25">
      <c r="A16" s="19" t="s">
        <v>69</v>
      </c>
      <c r="B16" s="19" t="s">
        <v>70</v>
      </c>
      <c r="D16" s="19">
        <v>0.01</v>
      </c>
      <c r="E16" s="19">
        <v>0.01</v>
      </c>
      <c r="F16" s="19">
        <v>0.01</v>
      </c>
      <c r="G16" s="19">
        <v>0.01</v>
      </c>
      <c r="H16" s="19">
        <v>0.01</v>
      </c>
      <c r="I16" s="19">
        <v>0.01</v>
      </c>
      <c r="J16" s="19">
        <v>0.01</v>
      </c>
      <c r="K16" s="19">
        <v>0.01</v>
      </c>
      <c r="L16" s="19">
        <v>0.01</v>
      </c>
      <c r="M16" s="19">
        <v>0.01</v>
      </c>
      <c r="N16" s="19">
        <v>0.01</v>
      </c>
      <c r="O16" s="19">
        <v>0.01</v>
      </c>
      <c r="P16" s="19">
        <v>0.01</v>
      </c>
      <c r="Q16" s="19">
        <v>0.01</v>
      </c>
      <c r="R16" s="19">
        <v>0.01</v>
      </c>
      <c r="S16" s="19">
        <v>0.01</v>
      </c>
      <c r="T16" s="19">
        <v>0.01</v>
      </c>
      <c r="U16" s="19">
        <v>0.01</v>
      </c>
      <c r="V16" s="19">
        <v>0.01</v>
      </c>
      <c r="W16" s="19">
        <v>0.01</v>
      </c>
      <c r="X16" s="19">
        <v>0.01</v>
      </c>
      <c r="Y16" s="19">
        <v>0.01</v>
      </c>
      <c r="Z16" s="19">
        <v>0.01</v>
      </c>
      <c r="AA16" s="19">
        <v>0.01</v>
      </c>
    </row>
    <row r="17" spans="1:27" s="2" customFormat="1" x14ac:dyDescent="0.25">
      <c r="A17" s="2" t="s">
        <v>71</v>
      </c>
      <c r="B17" s="2" t="s">
        <v>72</v>
      </c>
      <c r="C17" s="2">
        <v>8.9999999999999993E-3</v>
      </c>
      <c r="D17" s="2">
        <v>8.9999999999999993E-3</v>
      </c>
      <c r="E17" s="2">
        <v>8.9999999999999993E-3</v>
      </c>
      <c r="F17" s="2">
        <v>8.9999999999999993E-3</v>
      </c>
      <c r="G17" s="2">
        <v>8.9999999999999993E-3</v>
      </c>
      <c r="H17" s="2">
        <v>8.9999999999999993E-3</v>
      </c>
      <c r="I17" s="2">
        <v>8.9999999999999993E-3</v>
      </c>
      <c r="J17" s="2">
        <v>8.9999999999999993E-3</v>
      </c>
      <c r="K17" s="2">
        <v>8.9999999999999993E-3</v>
      </c>
      <c r="L17" s="2">
        <v>8.9999999999999993E-3</v>
      </c>
      <c r="M17" s="2">
        <v>8.9999999999999993E-3</v>
      </c>
      <c r="N17" s="2">
        <v>8.9999999999999993E-3</v>
      </c>
      <c r="O17" s="2">
        <v>8.9999999999999993E-3</v>
      </c>
      <c r="P17" s="2">
        <v>8.9999999999999993E-3</v>
      </c>
      <c r="Q17" s="2">
        <v>8.9999999999999993E-3</v>
      </c>
      <c r="R17" s="2">
        <v>8.9999999999999993E-3</v>
      </c>
      <c r="S17" s="2">
        <v>8.9999999999999993E-3</v>
      </c>
      <c r="T17" s="2">
        <v>8.9999999999999993E-3</v>
      </c>
      <c r="U17" s="2">
        <v>8.9999999999999993E-3</v>
      </c>
      <c r="V17" s="2">
        <v>8.9999999999999993E-3</v>
      </c>
      <c r="W17" s="2">
        <v>8.9999999999999993E-3</v>
      </c>
      <c r="X17" s="2">
        <v>8.9999999999999993E-3</v>
      </c>
      <c r="Y17" s="2">
        <v>8.9999999999999993E-3</v>
      </c>
      <c r="Z17" s="2">
        <v>8.9999999999999993E-3</v>
      </c>
      <c r="AA17" s="2">
        <v>8.9999999999999993E-3</v>
      </c>
    </row>
    <row r="18" spans="1:27" s="2" customFormat="1" x14ac:dyDescent="0.25">
      <c r="A18" s="2" t="s">
        <v>73</v>
      </c>
      <c r="B18" s="2" t="s">
        <v>72</v>
      </c>
      <c r="D18" s="2">
        <v>8.9999999999999993E-3</v>
      </c>
      <c r="E18" s="2">
        <v>8.9999999999999993E-3</v>
      </c>
      <c r="F18" s="2">
        <v>8.9999999999999993E-3</v>
      </c>
      <c r="G18" s="2">
        <v>8.9999999999999993E-3</v>
      </c>
      <c r="H18" s="2">
        <v>8.9999999999999993E-3</v>
      </c>
      <c r="I18" s="2">
        <v>8.9999999999999993E-3</v>
      </c>
      <c r="J18" s="2">
        <v>8.9999999999999993E-3</v>
      </c>
      <c r="K18" s="2">
        <v>8.9999999999999993E-3</v>
      </c>
      <c r="L18" s="2">
        <v>0.02</v>
      </c>
      <c r="M18" s="2">
        <v>8.9999999999999993E-3</v>
      </c>
      <c r="N18" s="2">
        <v>8.9999999999999993E-3</v>
      </c>
      <c r="O18" s="2">
        <v>8.9999999999999993E-3</v>
      </c>
      <c r="P18" s="2">
        <v>8.9999999999999993E-3</v>
      </c>
      <c r="Q18" s="2">
        <v>8.9999999999999993E-3</v>
      </c>
      <c r="R18" s="2">
        <v>8.9999999999999993E-3</v>
      </c>
      <c r="S18" s="2">
        <v>8.9999999999999993E-3</v>
      </c>
      <c r="T18" s="2">
        <v>8.9999999999999993E-3</v>
      </c>
      <c r="U18" s="2">
        <v>8.9999999999999993E-3</v>
      </c>
      <c r="V18" s="2">
        <v>8.9999999999999993E-3</v>
      </c>
      <c r="W18" s="2">
        <v>8.9999999999999993E-3</v>
      </c>
      <c r="X18" s="2">
        <v>8.9999999999999993E-3</v>
      </c>
      <c r="Y18" s="2">
        <v>8.9999999999999993E-3</v>
      </c>
      <c r="Z18" s="2">
        <v>8.9999999999999993E-3</v>
      </c>
      <c r="AA18" s="2">
        <v>8.9999999999999993E-3</v>
      </c>
    </row>
    <row r="19" spans="1:27" x14ac:dyDescent="0.25">
      <c r="A19" t="s">
        <v>74</v>
      </c>
      <c r="B19" t="s">
        <v>75</v>
      </c>
      <c r="D19">
        <v>44.9</v>
      </c>
      <c r="E19">
        <v>10.5</v>
      </c>
      <c r="F19">
        <v>57</v>
      </c>
      <c r="G19">
        <v>48.1</v>
      </c>
      <c r="H19">
        <v>66</v>
      </c>
      <c r="I19">
        <v>231</v>
      </c>
      <c r="J19">
        <v>103</v>
      </c>
      <c r="K19">
        <v>34</v>
      </c>
      <c r="L19">
        <v>53</v>
      </c>
      <c r="M19">
        <v>53</v>
      </c>
      <c r="N19">
        <v>58.3</v>
      </c>
      <c r="O19">
        <v>64</v>
      </c>
      <c r="P19">
        <v>118</v>
      </c>
      <c r="Q19">
        <v>71.599999999999994</v>
      </c>
      <c r="R19">
        <v>40.299999999999997</v>
      </c>
      <c r="S19">
        <v>64.400000000000006</v>
      </c>
      <c r="T19">
        <v>43.5</v>
      </c>
      <c r="U19">
        <v>48.5</v>
      </c>
      <c r="V19">
        <v>66.7</v>
      </c>
      <c r="W19">
        <v>54.8</v>
      </c>
      <c r="X19">
        <v>64.099999999999994</v>
      </c>
      <c r="Y19">
        <v>39.4</v>
      </c>
      <c r="Z19">
        <v>54.9</v>
      </c>
      <c r="AA19">
        <v>40.5</v>
      </c>
    </row>
    <row r="20" spans="1:27" x14ac:dyDescent="0.25">
      <c r="A20" t="s">
        <v>76</v>
      </c>
      <c r="B20" t="s">
        <v>77</v>
      </c>
      <c r="D20">
        <v>37</v>
      </c>
      <c r="E20">
        <v>33</v>
      </c>
      <c r="F20">
        <v>23</v>
      </c>
      <c r="G20">
        <v>19</v>
      </c>
      <c r="H20">
        <v>17</v>
      </c>
      <c r="I20">
        <v>42</v>
      </c>
      <c r="J20">
        <v>61</v>
      </c>
      <c r="K20">
        <v>60</v>
      </c>
      <c r="L20">
        <v>30</v>
      </c>
      <c r="M20">
        <v>67</v>
      </c>
      <c r="N20">
        <v>57</v>
      </c>
      <c r="O20">
        <v>34</v>
      </c>
      <c r="P20">
        <v>60</v>
      </c>
      <c r="Q20">
        <v>34</v>
      </c>
      <c r="R20">
        <v>29</v>
      </c>
      <c r="S20">
        <v>42</v>
      </c>
      <c r="T20">
        <v>33</v>
      </c>
      <c r="U20">
        <v>29</v>
      </c>
      <c r="V20">
        <v>62</v>
      </c>
      <c r="W20">
        <v>58</v>
      </c>
      <c r="X20">
        <v>56</v>
      </c>
      <c r="Y20">
        <v>78</v>
      </c>
      <c r="Z20">
        <v>65</v>
      </c>
      <c r="AA20">
        <v>87</v>
      </c>
    </row>
    <row r="21" spans="1:27" x14ac:dyDescent="0.25">
      <c r="A21" t="s">
        <v>78</v>
      </c>
      <c r="B21" t="s">
        <v>79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0.03</v>
      </c>
      <c r="X21">
        <v>0.01</v>
      </c>
      <c r="Y21">
        <v>0.01</v>
      </c>
      <c r="Z21">
        <v>0.01</v>
      </c>
      <c r="AA21">
        <v>0.01</v>
      </c>
    </row>
    <row r="22" spans="1:27" x14ac:dyDescent="0.25">
      <c r="A22" t="s">
        <v>80</v>
      </c>
      <c r="B22" t="s">
        <v>81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25">
      <c r="A23" t="s">
        <v>82</v>
      </c>
      <c r="B23" t="s">
        <v>81</v>
      </c>
      <c r="D23">
        <v>26</v>
      </c>
      <c r="E23">
        <v>26</v>
      </c>
      <c r="F23">
        <v>50</v>
      </c>
      <c r="G23">
        <v>26</v>
      </c>
      <c r="H23">
        <v>26</v>
      </c>
      <c r="I23">
        <v>26</v>
      </c>
      <c r="J23">
        <v>26</v>
      </c>
      <c r="K23">
        <v>26</v>
      </c>
      <c r="L23">
        <v>26</v>
      </c>
      <c r="M23">
        <v>26</v>
      </c>
      <c r="N23">
        <v>26</v>
      </c>
      <c r="O23">
        <v>26</v>
      </c>
      <c r="P23">
        <v>26</v>
      </c>
      <c r="Q23">
        <v>26</v>
      </c>
      <c r="R23">
        <v>26</v>
      </c>
      <c r="S23">
        <v>26</v>
      </c>
      <c r="T23">
        <v>56</v>
      </c>
      <c r="U23">
        <v>26</v>
      </c>
      <c r="V23">
        <v>26</v>
      </c>
      <c r="W23">
        <v>26</v>
      </c>
      <c r="X23">
        <v>42</v>
      </c>
      <c r="Y23">
        <v>38</v>
      </c>
      <c r="Z23">
        <v>26</v>
      </c>
      <c r="AA23">
        <v>26</v>
      </c>
    </row>
    <row r="24" spans="1:27" ht="45" x14ac:dyDescent="0.25">
      <c r="A24" t="s">
        <v>83</v>
      </c>
      <c r="B24" s="1" t="s">
        <v>84</v>
      </c>
      <c r="D24">
        <v>14.1</v>
      </c>
      <c r="E24">
        <v>11.9</v>
      </c>
      <c r="F24">
        <v>11.5</v>
      </c>
      <c r="G24">
        <v>14.8</v>
      </c>
      <c r="H24">
        <v>16.399999999999999</v>
      </c>
      <c r="I24">
        <v>14.9</v>
      </c>
      <c r="J24">
        <v>15.1</v>
      </c>
      <c r="K24">
        <v>11.2</v>
      </c>
      <c r="L24">
        <v>14.2</v>
      </c>
      <c r="M24">
        <v>23.4</v>
      </c>
      <c r="N24">
        <v>9.4700000000000006</v>
      </c>
      <c r="O24">
        <v>15</v>
      </c>
      <c r="P24">
        <v>11.4</v>
      </c>
      <c r="Q24">
        <v>12.6</v>
      </c>
      <c r="R24">
        <v>9.6300000000000008</v>
      </c>
      <c r="S24">
        <v>11.1</v>
      </c>
      <c r="T24">
        <v>12.4</v>
      </c>
      <c r="U24">
        <v>12.1</v>
      </c>
      <c r="V24">
        <v>13</v>
      </c>
      <c r="W24">
        <v>23.6</v>
      </c>
      <c r="X24">
        <v>19.399999999999999</v>
      </c>
      <c r="Y24">
        <v>11.4</v>
      </c>
      <c r="Z24">
        <v>12.3</v>
      </c>
      <c r="AA24">
        <v>12.9</v>
      </c>
    </row>
    <row r="25" spans="1:27" x14ac:dyDescent="0.25">
      <c r="A25" t="s">
        <v>85</v>
      </c>
      <c r="B25" t="s">
        <v>86</v>
      </c>
      <c r="E25">
        <v>2E-3</v>
      </c>
      <c r="G25">
        <v>2E-3</v>
      </c>
      <c r="H25">
        <v>2E-3</v>
      </c>
      <c r="I25">
        <v>2E-3</v>
      </c>
      <c r="J25">
        <v>2E-3</v>
      </c>
      <c r="K25">
        <v>2E-3</v>
      </c>
      <c r="L25">
        <v>2E-3</v>
      </c>
      <c r="M25">
        <v>2E-3</v>
      </c>
      <c r="N25">
        <v>2E-3</v>
      </c>
      <c r="O25">
        <v>2E-3</v>
      </c>
      <c r="P25">
        <v>2E-3</v>
      </c>
      <c r="Q25">
        <v>2E-3</v>
      </c>
      <c r="R25">
        <v>2E-3</v>
      </c>
      <c r="S25">
        <v>2E-3</v>
      </c>
      <c r="T25">
        <v>2E-3</v>
      </c>
      <c r="U25">
        <v>2E-3</v>
      </c>
      <c r="V25">
        <v>2E-3</v>
      </c>
      <c r="W25">
        <v>2E-3</v>
      </c>
      <c r="X25">
        <v>2E-3</v>
      </c>
      <c r="Y25">
        <v>2E-3</v>
      </c>
      <c r="Z25">
        <v>2E-3</v>
      </c>
      <c r="AA25">
        <v>2E-3</v>
      </c>
    </row>
    <row r="26" spans="1:27" s="2" customFormat="1" x14ac:dyDescent="0.25">
      <c r="A26" s="2" t="s">
        <v>87</v>
      </c>
      <c r="B26" s="2" t="s">
        <v>88</v>
      </c>
      <c r="D26" s="2">
        <v>0.59</v>
      </c>
      <c r="E26" s="2">
        <v>0.35</v>
      </c>
      <c r="F26" s="2">
        <v>0.27</v>
      </c>
      <c r="G26" s="2">
        <v>0.1</v>
      </c>
      <c r="H26" s="2">
        <v>0.44</v>
      </c>
      <c r="I26" s="2">
        <v>0.7</v>
      </c>
      <c r="J26" s="2">
        <v>0.42</v>
      </c>
      <c r="K26" s="2">
        <v>0.34</v>
      </c>
      <c r="L26" s="2">
        <v>0.3</v>
      </c>
      <c r="M26" s="2">
        <v>0.35</v>
      </c>
      <c r="N26" s="2">
        <v>0.56999999999999995</v>
      </c>
      <c r="O26" s="2">
        <v>0.34</v>
      </c>
      <c r="P26" s="2">
        <v>1.36</v>
      </c>
      <c r="Q26" s="2">
        <v>0.34</v>
      </c>
      <c r="R26" s="2">
        <v>0.37</v>
      </c>
      <c r="S26" s="2">
        <v>0.43</v>
      </c>
      <c r="T26" s="2">
        <v>0.42</v>
      </c>
      <c r="U26" s="2">
        <v>0.44</v>
      </c>
      <c r="V26" s="2">
        <v>0.9</v>
      </c>
      <c r="W26" s="2">
        <v>1.46</v>
      </c>
      <c r="X26" s="2">
        <v>0.51</v>
      </c>
      <c r="Y26" s="2">
        <v>0.55000000000000004</v>
      </c>
      <c r="Z26" s="2">
        <v>0.44</v>
      </c>
      <c r="AA26" s="2">
        <v>0.52</v>
      </c>
    </row>
    <row r="27" spans="1:27" s="2" customFormat="1" x14ac:dyDescent="0.25">
      <c r="A27" s="2" t="s">
        <v>89</v>
      </c>
      <c r="B27" s="2" t="s">
        <v>88</v>
      </c>
      <c r="D27" s="2">
        <v>1.97</v>
      </c>
      <c r="E27" s="2">
        <v>1.19</v>
      </c>
      <c r="F27" s="2">
        <v>0.43</v>
      </c>
      <c r="G27" s="2">
        <v>0.49</v>
      </c>
      <c r="H27" s="2">
        <v>0.54</v>
      </c>
      <c r="I27" s="2">
        <v>1.01</v>
      </c>
      <c r="J27" s="2">
        <v>2.31</v>
      </c>
      <c r="K27" s="2">
        <v>3.98</v>
      </c>
      <c r="L27" s="2">
        <v>1.65</v>
      </c>
      <c r="M27" s="2">
        <v>3.46</v>
      </c>
      <c r="N27" s="2">
        <v>2</v>
      </c>
      <c r="O27" s="2">
        <v>2.0699999999999998</v>
      </c>
      <c r="P27" s="2">
        <v>1.74</v>
      </c>
      <c r="Q27" s="2">
        <v>1.35</v>
      </c>
      <c r="R27" s="2">
        <v>0.89</v>
      </c>
      <c r="S27" s="2">
        <v>0.95</v>
      </c>
      <c r="T27" s="2">
        <v>0.71</v>
      </c>
      <c r="U27" s="2">
        <v>0.57999999999999996</v>
      </c>
      <c r="V27" s="2">
        <v>1.5</v>
      </c>
      <c r="W27" s="2">
        <v>1.46</v>
      </c>
      <c r="X27" s="2">
        <v>2.34</v>
      </c>
      <c r="Y27" s="2">
        <v>1.29</v>
      </c>
      <c r="Z27" s="2">
        <v>2.17</v>
      </c>
      <c r="AA27" s="2">
        <v>1.37</v>
      </c>
    </row>
    <row r="28" spans="1:27" x14ac:dyDescent="0.25">
      <c r="A28" t="s">
        <v>90</v>
      </c>
      <c r="B28" t="s">
        <v>91</v>
      </c>
      <c r="D28">
        <v>0.15</v>
      </c>
      <c r="E28">
        <v>0.05</v>
      </c>
      <c r="F28">
        <v>0.05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0.05</v>
      </c>
      <c r="N28">
        <v>0.05</v>
      </c>
      <c r="O28">
        <v>0.05</v>
      </c>
      <c r="P28">
        <v>0.05</v>
      </c>
      <c r="Q28">
        <v>0.05</v>
      </c>
      <c r="R28">
        <v>0.05</v>
      </c>
      <c r="S28">
        <v>0.05</v>
      </c>
      <c r="T28">
        <v>0.19</v>
      </c>
      <c r="U28">
        <v>0.05</v>
      </c>
      <c r="V28">
        <v>0.05</v>
      </c>
      <c r="W28">
        <v>0.05</v>
      </c>
      <c r="X28">
        <v>0.05</v>
      </c>
      <c r="Y28">
        <v>0.05</v>
      </c>
      <c r="Z28">
        <v>0.05</v>
      </c>
      <c r="AA28">
        <v>0.28000000000000003</v>
      </c>
    </row>
    <row r="29" spans="1:27" x14ac:dyDescent="0.25">
      <c r="A29" t="s">
        <v>92</v>
      </c>
      <c r="B29" t="s">
        <v>93</v>
      </c>
      <c r="C29">
        <v>0.04</v>
      </c>
      <c r="D29">
        <v>0.03</v>
      </c>
      <c r="E29">
        <v>0.02</v>
      </c>
      <c r="F29">
        <v>0.03</v>
      </c>
      <c r="G29">
        <v>0.02</v>
      </c>
      <c r="H29">
        <v>0.02</v>
      </c>
      <c r="I29">
        <v>0.02</v>
      </c>
      <c r="J29">
        <v>0.02</v>
      </c>
      <c r="K29">
        <v>0.11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0.08</v>
      </c>
      <c r="X29">
        <v>0.02</v>
      </c>
      <c r="Y29">
        <v>0.04</v>
      </c>
      <c r="Z29">
        <v>0.02</v>
      </c>
      <c r="AA29">
        <v>0.02</v>
      </c>
    </row>
    <row r="30" spans="1:27" x14ac:dyDescent="0.25">
      <c r="A30" t="s">
        <v>94</v>
      </c>
      <c r="B30" t="s">
        <v>95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  <c r="Z30">
        <v>0.1</v>
      </c>
      <c r="AA30">
        <v>0.1</v>
      </c>
    </row>
    <row r="31" spans="1:27" s="2" customFormat="1" x14ac:dyDescent="0.25">
      <c r="A31" s="2" t="s">
        <v>96</v>
      </c>
      <c r="B31" s="2" t="s">
        <v>97</v>
      </c>
      <c r="D31" s="2">
        <v>0.06</v>
      </c>
      <c r="E31" s="2">
        <v>0.05</v>
      </c>
      <c r="F31" s="2">
        <v>2.5000000000000001E-2</v>
      </c>
      <c r="G31" s="2">
        <v>0.04</v>
      </c>
      <c r="H31" s="2">
        <v>0.04</v>
      </c>
      <c r="I31" s="2">
        <v>0.06</v>
      </c>
      <c r="J31" s="2">
        <v>0.04</v>
      </c>
      <c r="K31" s="2">
        <v>0.05</v>
      </c>
      <c r="L31" s="2">
        <v>0.05</v>
      </c>
      <c r="M31" s="2">
        <v>0.13</v>
      </c>
      <c r="N31" s="2">
        <v>0.04</v>
      </c>
      <c r="O31" s="2">
        <v>0.06</v>
      </c>
      <c r="P31" s="2">
        <v>0.1</v>
      </c>
      <c r="Q31" s="2">
        <v>0.19</v>
      </c>
      <c r="R31" s="2">
        <v>2.5000000000000001E-2</v>
      </c>
      <c r="S31" s="2">
        <v>0.03</v>
      </c>
      <c r="T31" s="2">
        <v>0.03</v>
      </c>
      <c r="U31" s="2">
        <v>0.03</v>
      </c>
      <c r="V31" s="2">
        <v>7.0000000000000007E-2</v>
      </c>
      <c r="W31" s="2">
        <v>0.11</v>
      </c>
      <c r="X31" s="2">
        <v>0.1</v>
      </c>
      <c r="Y31" s="2">
        <v>2.5000000000000001E-2</v>
      </c>
      <c r="Z31" s="2">
        <v>4.3999999999999997E-2</v>
      </c>
      <c r="AA31" s="2">
        <v>2.5000000000000001E-2</v>
      </c>
    </row>
    <row r="32" spans="1:27" s="2" customFormat="1" x14ac:dyDescent="0.25">
      <c r="A32" s="2" t="s">
        <v>98</v>
      </c>
      <c r="B32" s="2" t="s">
        <v>97</v>
      </c>
      <c r="D32" s="2">
        <v>0.14000000000000001</v>
      </c>
      <c r="E32" s="2">
        <v>0.09</v>
      </c>
      <c r="F32" s="2">
        <v>2.5000000000000001E-2</v>
      </c>
      <c r="G32" s="2">
        <v>0.04</v>
      </c>
      <c r="H32" s="2">
        <v>0.04</v>
      </c>
      <c r="I32" s="2">
        <v>0.06</v>
      </c>
      <c r="J32" s="2">
        <v>0.08</v>
      </c>
      <c r="K32" s="2">
        <v>0.18</v>
      </c>
      <c r="L32" s="2">
        <v>0.09</v>
      </c>
      <c r="M32" s="2">
        <v>0.27</v>
      </c>
      <c r="N32" s="2">
        <v>0.04</v>
      </c>
      <c r="O32" s="2">
        <v>0.12</v>
      </c>
      <c r="P32" s="2">
        <v>0.1</v>
      </c>
      <c r="Q32" s="2">
        <v>0.19</v>
      </c>
      <c r="R32" s="2">
        <v>0.04</v>
      </c>
      <c r="S32" s="2">
        <v>0.03</v>
      </c>
      <c r="T32" s="2">
        <v>0.04</v>
      </c>
      <c r="U32" s="2">
        <v>0.04</v>
      </c>
      <c r="V32" s="2">
        <v>0.1</v>
      </c>
      <c r="W32" s="2">
        <v>0.11</v>
      </c>
      <c r="X32" s="2">
        <v>0.161</v>
      </c>
      <c r="Y32" s="2">
        <v>2.5000000000000001E-2</v>
      </c>
      <c r="Z32" s="2">
        <v>0.10199999999999999</v>
      </c>
      <c r="AA32" s="2">
        <v>2.5000000000000001E-2</v>
      </c>
    </row>
    <row r="33" spans="1:27" x14ac:dyDescent="0.25">
      <c r="A33" t="s">
        <v>99</v>
      </c>
      <c r="B33" t="s">
        <v>100</v>
      </c>
      <c r="C33">
        <v>2.0000000000000001E-4</v>
      </c>
      <c r="D33">
        <v>2.0000000000000001E-4</v>
      </c>
      <c r="E33">
        <v>2.0000000000000001E-4</v>
      </c>
      <c r="F33">
        <v>2.0000000000000001E-4</v>
      </c>
      <c r="G33">
        <v>2.0000000000000001E-4</v>
      </c>
      <c r="H33">
        <v>2.0000000000000001E-4</v>
      </c>
      <c r="I33">
        <v>2.0000000000000001E-4</v>
      </c>
      <c r="J33">
        <v>2.0000000000000001E-4</v>
      </c>
      <c r="K33">
        <v>2.0000000000000001E-4</v>
      </c>
      <c r="L33">
        <v>2.0000000000000001E-4</v>
      </c>
      <c r="M33">
        <v>2.0000000000000001E-4</v>
      </c>
      <c r="N33">
        <v>2.0000000000000001E-4</v>
      </c>
      <c r="O33">
        <v>2.0000000000000001E-4</v>
      </c>
      <c r="P33">
        <v>2.0000000000000001E-4</v>
      </c>
      <c r="Q33">
        <v>2.0000000000000001E-4</v>
      </c>
      <c r="R33">
        <v>2.0000000000000001E-4</v>
      </c>
      <c r="S33">
        <v>2.0000000000000001E-4</v>
      </c>
      <c r="T33">
        <v>2.0000000000000001E-4</v>
      </c>
      <c r="U33">
        <v>2.0000000000000001E-4</v>
      </c>
      <c r="V33">
        <v>2.0000000000000001E-4</v>
      </c>
      <c r="W33">
        <v>2.0000000000000001E-4</v>
      </c>
      <c r="X33">
        <v>2.0000000000000001E-4</v>
      </c>
      <c r="Y33">
        <v>2.0000000000000001E-4</v>
      </c>
      <c r="Z33">
        <v>2.0000000000000001E-4</v>
      </c>
      <c r="AA33">
        <v>2.0000000000000001E-4</v>
      </c>
    </row>
    <row r="34" spans="1:27" x14ac:dyDescent="0.25">
      <c r="A34" t="s">
        <v>101</v>
      </c>
      <c r="B34" t="s">
        <v>102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1.2999999999999999E-2</v>
      </c>
      <c r="J34">
        <v>0.01</v>
      </c>
      <c r="K34">
        <v>0.01</v>
      </c>
      <c r="L34">
        <v>0.01</v>
      </c>
      <c r="M34">
        <v>4.7E-2</v>
      </c>
      <c r="N34">
        <v>0.01</v>
      </c>
      <c r="O34">
        <v>0.01</v>
      </c>
      <c r="P34">
        <v>0.01</v>
      </c>
      <c r="Q34">
        <v>0.01</v>
      </c>
      <c r="R34">
        <v>0.01</v>
      </c>
      <c r="S34">
        <v>0.01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</row>
    <row r="35" spans="1:27" x14ac:dyDescent="0.25">
      <c r="A35" t="s">
        <v>103</v>
      </c>
      <c r="B35" t="s">
        <v>104</v>
      </c>
      <c r="D35">
        <v>0.23</v>
      </c>
      <c r="E35">
        <v>2.09</v>
      </c>
      <c r="F35">
        <v>0.45</v>
      </c>
      <c r="G35">
        <v>0.53</v>
      </c>
      <c r="H35">
        <v>0.46</v>
      </c>
      <c r="I35">
        <v>0.33</v>
      </c>
      <c r="J35">
        <v>0.51</v>
      </c>
      <c r="K35">
        <v>0.72</v>
      </c>
      <c r="L35">
        <v>0.4</v>
      </c>
      <c r="M35">
        <v>0.12</v>
      </c>
      <c r="N35">
        <v>0.02</v>
      </c>
      <c r="O35">
        <v>0.15</v>
      </c>
      <c r="P35">
        <v>0.32</v>
      </c>
      <c r="Q35">
        <v>0.31</v>
      </c>
      <c r="R35">
        <v>0.32</v>
      </c>
      <c r="S35">
        <v>0.27</v>
      </c>
      <c r="T35">
        <v>0.26</v>
      </c>
      <c r="U35">
        <v>0.33</v>
      </c>
      <c r="V35">
        <v>0.36</v>
      </c>
      <c r="W35">
        <v>0.27</v>
      </c>
      <c r="X35">
        <v>0.25</v>
      </c>
      <c r="Y35">
        <v>7.0000000000000007E-2</v>
      </c>
      <c r="Z35">
        <v>0.11</v>
      </c>
      <c r="AA35">
        <v>0.16</v>
      </c>
    </row>
    <row r="36" spans="1:27" x14ac:dyDescent="0.25">
      <c r="A36" t="s">
        <v>105</v>
      </c>
      <c r="B36" t="s">
        <v>106</v>
      </c>
      <c r="C36">
        <v>0.05</v>
      </c>
      <c r="D36">
        <v>0.02</v>
      </c>
      <c r="E36">
        <v>0.05</v>
      </c>
      <c r="F36">
        <v>0.02</v>
      </c>
      <c r="G36">
        <v>0.02</v>
      </c>
      <c r="H36">
        <v>0.02</v>
      </c>
      <c r="I36">
        <v>0.02</v>
      </c>
      <c r="J36">
        <v>0.02</v>
      </c>
      <c r="K36">
        <v>0.02</v>
      </c>
      <c r="L36">
        <v>0.02</v>
      </c>
      <c r="M36">
        <v>0.02</v>
      </c>
      <c r="N36">
        <v>0.02</v>
      </c>
      <c r="O36">
        <v>0.02</v>
      </c>
      <c r="P36">
        <v>0.02</v>
      </c>
      <c r="Q36">
        <v>0.02</v>
      </c>
      <c r="R36">
        <v>0.02</v>
      </c>
      <c r="S36">
        <v>0.02</v>
      </c>
      <c r="T36">
        <v>0.02</v>
      </c>
      <c r="U36">
        <v>0.03</v>
      </c>
      <c r="V36">
        <v>0.03</v>
      </c>
      <c r="W36">
        <v>0.02</v>
      </c>
      <c r="X36">
        <v>0.03</v>
      </c>
      <c r="Y36">
        <v>0.02</v>
      </c>
      <c r="Z36">
        <v>0.03</v>
      </c>
      <c r="AA36">
        <v>0.02</v>
      </c>
    </row>
    <row r="37" spans="1:27" ht="45" x14ac:dyDescent="0.25">
      <c r="A37" t="s">
        <v>107</v>
      </c>
      <c r="B37" s="1" t="s">
        <v>108</v>
      </c>
      <c r="C37">
        <v>0.12</v>
      </c>
      <c r="D37">
        <v>0.06</v>
      </c>
      <c r="E37">
        <v>0.13</v>
      </c>
      <c r="F37">
        <v>0.06</v>
      </c>
      <c r="G37">
        <v>0.06</v>
      </c>
      <c r="H37">
        <v>0.08</v>
      </c>
      <c r="I37">
        <v>0.15</v>
      </c>
      <c r="J37">
        <v>0.08</v>
      </c>
      <c r="K37">
        <v>0.06</v>
      </c>
      <c r="L37">
        <v>0.11</v>
      </c>
      <c r="M37">
        <v>0.11</v>
      </c>
      <c r="N37">
        <v>7.0000000000000007E-2</v>
      </c>
      <c r="O37">
        <v>0.06</v>
      </c>
      <c r="P37">
        <v>0.06</v>
      </c>
      <c r="Q37">
        <v>0.06</v>
      </c>
      <c r="R37">
        <v>0.06</v>
      </c>
      <c r="S37">
        <v>0.06</v>
      </c>
      <c r="T37">
        <v>0.06</v>
      </c>
      <c r="U37">
        <v>0.06</v>
      </c>
      <c r="V37">
        <v>0.06</v>
      </c>
      <c r="W37">
        <v>0.06</v>
      </c>
      <c r="X37">
        <v>0.06</v>
      </c>
      <c r="Y37">
        <v>0.06</v>
      </c>
      <c r="Z37">
        <v>0.06</v>
      </c>
      <c r="AA37">
        <v>0.06</v>
      </c>
    </row>
    <row r="38" spans="1:27" x14ac:dyDescent="0.25">
      <c r="A38" t="s">
        <v>109</v>
      </c>
      <c r="B38" t="s">
        <v>86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  <c r="P38">
        <v>2.5</v>
      </c>
      <c r="Q38">
        <v>2.5</v>
      </c>
      <c r="R38">
        <v>2.5</v>
      </c>
      <c r="S38">
        <v>2.5</v>
      </c>
      <c r="T38">
        <v>2.5</v>
      </c>
      <c r="U38">
        <v>2.5</v>
      </c>
      <c r="V38">
        <v>2.5</v>
      </c>
      <c r="W38">
        <v>2.5</v>
      </c>
      <c r="X38">
        <v>2.5</v>
      </c>
      <c r="Y38">
        <v>2.5</v>
      </c>
      <c r="Z38">
        <v>2.5</v>
      </c>
      <c r="AA38">
        <v>2.5</v>
      </c>
    </row>
    <row r="39" spans="1:27" x14ac:dyDescent="0.25">
      <c r="A39" t="s">
        <v>110</v>
      </c>
      <c r="B39" t="s">
        <v>81</v>
      </c>
      <c r="C39">
        <v>7.3</v>
      </c>
      <c r="D39">
        <v>7.44</v>
      </c>
      <c r="E39">
        <v>8.49</v>
      </c>
      <c r="F39">
        <v>5.74</v>
      </c>
      <c r="G39">
        <v>4.5999999999999996</v>
      </c>
      <c r="H39">
        <v>5.59</v>
      </c>
      <c r="I39">
        <v>3.98</v>
      </c>
      <c r="J39">
        <v>8.0299999999999994</v>
      </c>
      <c r="K39">
        <v>8.17</v>
      </c>
      <c r="L39">
        <v>6.29</v>
      </c>
      <c r="M39">
        <v>7.39</v>
      </c>
      <c r="N39">
        <v>6.2</v>
      </c>
      <c r="O39">
        <v>5.54</v>
      </c>
      <c r="P39">
        <v>7.86</v>
      </c>
      <c r="Q39">
        <v>7.63</v>
      </c>
      <c r="R39">
        <v>5.75</v>
      </c>
      <c r="S39">
        <v>6.17</v>
      </c>
      <c r="T39">
        <v>6.55</v>
      </c>
      <c r="U39">
        <v>7.07</v>
      </c>
      <c r="V39">
        <v>7.4</v>
      </c>
      <c r="W39">
        <v>7.73</v>
      </c>
      <c r="X39">
        <v>7.06</v>
      </c>
      <c r="Z39">
        <v>5.8</v>
      </c>
      <c r="AA39">
        <v>5.23</v>
      </c>
    </row>
    <row r="40" spans="1:27" x14ac:dyDescent="0.25">
      <c r="A40" t="s">
        <v>111</v>
      </c>
      <c r="B40" t="s">
        <v>46</v>
      </c>
      <c r="C40">
        <v>7.73</v>
      </c>
      <c r="D40">
        <v>7.26</v>
      </c>
      <c r="E40">
        <v>7.35</v>
      </c>
      <c r="F40">
        <v>8.0500000000000007</v>
      </c>
      <c r="G40">
        <v>6.92</v>
      </c>
      <c r="H40">
        <v>6.91</v>
      </c>
      <c r="I40">
        <v>7.08</v>
      </c>
      <c r="J40">
        <v>6.59</v>
      </c>
      <c r="K40">
        <v>6.9</v>
      </c>
      <c r="L40">
        <v>6.6</v>
      </c>
      <c r="M40">
        <v>6.97</v>
      </c>
      <c r="N40">
        <v>6.59</v>
      </c>
      <c r="O40">
        <v>5.55</v>
      </c>
      <c r="P40">
        <v>8.4</v>
      </c>
      <c r="Q40">
        <v>6.82</v>
      </c>
      <c r="R40">
        <v>6.44</v>
      </c>
      <c r="S40">
        <v>7</v>
      </c>
      <c r="T40">
        <v>8.58</v>
      </c>
      <c r="U40">
        <v>6.9</v>
      </c>
      <c r="V40">
        <v>6.27</v>
      </c>
      <c r="W40">
        <v>7.02</v>
      </c>
      <c r="X40">
        <v>7.26</v>
      </c>
      <c r="Y40">
        <v>7.35</v>
      </c>
      <c r="Z40">
        <v>6.38</v>
      </c>
      <c r="AA40">
        <v>6.5</v>
      </c>
    </row>
    <row r="41" spans="1:27" x14ac:dyDescent="0.25">
      <c r="A41" t="s">
        <v>112</v>
      </c>
      <c r="B41" t="s">
        <v>113</v>
      </c>
      <c r="D41">
        <v>5.0000000000000001E-3</v>
      </c>
      <c r="E41">
        <v>5.0000000000000001E-3</v>
      </c>
      <c r="F41">
        <v>5.0000000000000001E-3</v>
      </c>
      <c r="G41">
        <v>5.0000000000000001E-3</v>
      </c>
      <c r="H41">
        <v>5.0000000000000001E-3</v>
      </c>
      <c r="I41">
        <v>5.0000000000000001E-3</v>
      </c>
      <c r="J41">
        <v>5.0000000000000001E-3</v>
      </c>
      <c r="K41">
        <v>5.0000000000000001E-3</v>
      </c>
      <c r="L41">
        <v>5.0000000000000001E-3</v>
      </c>
      <c r="M41">
        <v>5.0000000000000001E-3</v>
      </c>
      <c r="N41">
        <v>5.0000000000000001E-3</v>
      </c>
      <c r="O41">
        <v>5.0000000000000001E-3</v>
      </c>
      <c r="P41">
        <v>5.0000000000000001E-3</v>
      </c>
      <c r="Q41">
        <v>5.0000000000000001E-3</v>
      </c>
      <c r="R41">
        <v>5.0000000000000001E-3</v>
      </c>
      <c r="S41">
        <v>5.0000000000000001E-3</v>
      </c>
      <c r="T41">
        <v>5.0000000000000001E-3</v>
      </c>
      <c r="U41">
        <v>5.0000000000000001E-3</v>
      </c>
      <c r="V41">
        <v>5.0000000000000001E-3</v>
      </c>
      <c r="W41">
        <v>5.0000000000000001E-3</v>
      </c>
      <c r="X41">
        <v>5.0000000000000001E-3</v>
      </c>
      <c r="Y41">
        <v>5.0000000000000001E-3</v>
      </c>
      <c r="Z41">
        <v>5.0000000000000001E-3</v>
      </c>
      <c r="AA41">
        <v>5.0000000000000001E-3</v>
      </c>
    </row>
    <row r="42" spans="1:27" x14ac:dyDescent="0.25">
      <c r="A42" t="s">
        <v>114</v>
      </c>
      <c r="B42" t="s">
        <v>115</v>
      </c>
      <c r="C42">
        <v>0.01</v>
      </c>
      <c r="D42">
        <v>0.01</v>
      </c>
      <c r="E42">
        <v>0.01</v>
      </c>
      <c r="F42">
        <v>0.01</v>
      </c>
      <c r="G42">
        <v>0.01</v>
      </c>
      <c r="H42">
        <v>0.01</v>
      </c>
      <c r="I42">
        <v>0.01</v>
      </c>
      <c r="J42">
        <v>0.01</v>
      </c>
      <c r="K42">
        <v>0.01</v>
      </c>
      <c r="L42">
        <v>0.01</v>
      </c>
      <c r="M42">
        <v>0.01</v>
      </c>
      <c r="N42">
        <v>0.01</v>
      </c>
      <c r="O42">
        <v>0.01</v>
      </c>
      <c r="P42">
        <v>0.01</v>
      </c>
      <c r="Q42">
        <v>0.01</v>
      </c>
      <c r="R42">
        <v>0.01</v>
      </c>
      <c r="S42">
        <v>0.01</v>
      </c>
      <c r="T42">
        <v>0.01</v>
      </c>
      <c r="U42">
        <v>0.01</v>
      </c>
      <c r="V42">
        <v>0.01</v>
      </c>
      <c r="W42">
        <v>0.01</v>
      </c>
      <c r="X42">
        <v>0.01</v>
      </c>
      <c r="Y42">
        <v>0.01</v>
      </c>
      <c r="Z42">
        <v>0.01</v>
      </c>
      <c r="AA42">
        <v>0.01</v>
      </c>
    </row>
    <row r="43" spans="1:27" x14ac:dyDescent="0.25">
      <c r="A43" t="s">
        <v>116</v>
      </c>
      <c r="B43" t="s">
        <v>117</v>
      </c>
      <c r="D43">
        <v>35</v>
      </c>
      <c r="E43">
        <v>32</v>
      </c>
      <c r="F43">
        <v>35</v>
      </c>
      <c r="G43">
        <v>35.5</v>
      </c>
      <c r="H43">
        <v>41.5</v>
      </c>
      <c r="I43">
        <v>127</v>
      </c>
      <c r="J43">
        <v>84</v>
      </c>
      <c r="K43">
        <v>40</v>
      </c>
      <c r="L43">
        <v>41.5</v>
      </c>
      <c r="M43">
        <v>29.5</v>
      </c>
      <c r="N43">
        <v>47</v>
      </c>
      <c r="O43">
        <v>39</v>
      </c>
      <c r="P43">
        <v>66.5</v>
      </c>
      <c r="Q43">
        <v>57</v>
      </c>
      <c r="R43">
        <v>32</v>
      </c>
      <c r="S43">
        <v>39</v>
      </c>
      <c r="T43">
        <v>28</v>
      </c>
      <c r="U43">
        <v>28.5</v>
      </c>
      <c r="V43">
        <v>38</v>
      </c>
      <c r="W43">
        <v>38</v>
      </c>
      <c r="X43">
        <v>36</v>
      </c>
      <c r="Y43">
        <v>26</v>
      </c>
      <c r="Z43">
        <v>47.5</v>
      </c>
      <c r="AA43">
        <v>31</v>
      </c>
    </row>
    <row r="44" spans="1:27" s="2" customFormat="1" ht="30" x14ac:dyDescent="0.25">
      <c r="A44" s="3" t="s">
        <v>118</v>
      </c>
      <c r="B44" s="2" t="s">
        <v>119</v>
      </c>
      <c r="D44" s="2">
        <v>24</v>
      </c>
      <c r="E44" s="2">
        <v>15.5</v>
      </c>
      <c r="F44" s="2">
        <v>11</v>
      </c>
      <c r="G44" s="2">
        <v>11</v>
      </c>
      <c r="H44" s="2">
        <v>11</v>
      </c>
      <c r="I44" s="2">
        <v>11</v>
      </c>
      <c r="J44" s="2">
        <v>12</v>
      </c>
      <c r="K44" s="2">
        <v>86</v>
      </c>
      <c r="L44" s="2">
        <v>17</v>
      </c>
      <c r="M44" s="2">
        <v>11</v>
      </c>
      <c r="N44" s="2">
        <v>15</v>
      </c>
      <c r="O44" s="2">
        <v>11</v>
      </c>
      <c r="P44" s="2">
        <v>24.5</v>
      </c>
      <c r="Q44" s="2">
        <v>11</v>
      </c>
      <c r="R44" s="2">
        <v>11</v>
      </c>
      <c r="S44" s="2">
        <v>11</v>
      </c>
      <c r="T44" s="2">
        <v>11</v>
      </c>
      <c r="U44" s="2">
        <v>15</v>
      </c>
      <c r="V44" s="2">
        <v>11</v>
      </c>
      <c r="W44" s="2">
        <v>11</v>
      </c>
      <c r="X44" s="2">
        <v>11</v>
      </c>
      <c r="Y44" s="2">
        <v>11</v>
      </c>
      <c r="Z44" s="2">
        <v>21</v>
      </c>
      <c r="AA44" s="2">
        <v>11</v>
      </c>
    </row>
    <row r="45" spans="1:27" x14ac:dyDescent="0.25">
      <c r="A45" t="s">
        <v>120</v>
      </c>
      <c r="B45" t="s">
        <v>121</v>
      </c>
      <c r="E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  <c r="X45">
        <v>0.3</v>
      </c>
      <c r="Y45">
        <v>0.3</v>
      </c>
      <c r="Z45">
        <v>0.3</v>
      </c>
      <c r="AA45">
        <v>0.3</v>
      </c>
    </row>
    <row r="46" spans="1:27" x14ac:dyDescent="0.25">
      <c r="A46" t="s">
        <v>122</v>
      </c>
      <c r="B46" t="s">
        <v>123</v>
      </c>
      <c r="D46">
        <v>1.74</v>
      </c>
      <c r="E46">
        <v>2.5099999999999998</v>
      </c>
      <c r="F46">
        <v>1.02</v>
      </c>
      <c r="G46">
        <v>2.48</v>
      </c>
      <c r="H46">
        <v>1.85</v>
      </c>
      <c r="I46">
        <v>2.2400000000000002</v>
      </c>
      <c r="J46">
        <v>1.33</v>
      </c>
      <c r="K46">
        <v>2.09</v>
      </c>
      <c r="L46">
        <v>1.66</v>
      </c>
      <c r="M46">
        <v>4.1100000000000003</v>
      </c>
      <c r="N46">
        <v>1</v>
      </c>
      <c r="O46">
        <v>3.99</v>
      </c>
      <c r="P46">
        <v>1.47</v>
      </c>
      <c r="Q46">
        <v>1.17</v>
      </c>
      <c r="R46">
        <v>1.72</v>
      </c>
      <c r="S46">
        <v>1</v>
      </c>
      <c r="T46">
        <v>1.1499999999999999</v>
      </c>
      <c r="U46">
        <v>1.66</v>
      </c>
      <c r="V46">
        <v>1.85</v>
      </c>
      <c r="W46">
        <v>4.1900000000000004</v>
      </c>
      <c r="X46">
        <v>2.39</v>
      </c>
      <c r="Y46">
        <v>1</v>
      </c>
      <c r="Z46">
        <v>1</v>
      </c>
      <c r="AA46">
        <v>1.93</v>
      </c>
    </row>
    <row r="47" spans="1:27" x14ac:dyDescent="0.25">
      <c r="A47" t="s">
        <v>124</v>
      </c>
      <c r="B47" t="s">
        <v>125</v>
      </c>
      <c r="D47">
        <v>2E-3</v>
      </c>
      <c r="E47">
        <v>2E-3</v>
      </c>
      <c r="F47">
        <v>2E-3</v>
      </c>
      <c r="G47">
        <v>2E-3</v>
      </c>
      <c r="H47">
        <v>2E-3</v>
      </c>
      <c r="I47">
        <v>2E-3</v>
      </c>
      <c r="J47">
        <v>2E-3</v>
      </c>
      <c r="K47">
        <v>2E-3</v>
      </c>
      <c r="L47">
        <v>2E-3</v>
      </c>
      <c r="M47">
        <v>2E-3</v>
      </c>
      <c r="N47">
        <v>2E-3</v>
      </c>
      <c r="O47">
        <v>2E-3</v>
      </c>
      <c r="P47">
        <v>2E-3</v>
      </c>
      <c r="Q47">
        <v>2E-3</v>
      </c>
      <c r="R47">
        <v>2E-3</v>
      </c>
      <c r="S47">
        <v>2E-3</v>
      </c>
      <c r="T47">
        <v>2E-3</v>
      </c>
      <c r="U47">
        <v>2E-3</v>
      </c>
      <c r="V47">
        <v>2E-3</v>
      </c>
      <c r="W47">
        <v>2E-3</v>
      </c>
      <c r="X47">
        <v>2E-3</v>
      </c>
      <c r="Y47">
        <v>2E-3</v>
      </c>
      <c r="Z47">
        <v>2E-3</v>
      </c>
      <c r="AA47">
        <v>2E-3</v>
      </c>
    </row>
    <row r="48" spans="1:27" x14ac:dyDescent="0.25">
      <c r="A48" t="s">
        <v>126</v>
      </c>
      <c r="B48" t="s">
        <v>127</v>
      </c>
      <c r="D48">
        <v>24</v>
      </c>
      <c r="E48">
        <v>29.9</v>
      </c>
      <c r="F48">
        <v>28.5</v>
      </c>
      <c r="G48">
        <v>31</v>
      </c>
      <c r="H48">
        <v>29</v>
      </c>
      <c r="I48">
        <v>29.3</v>
      </c>
      <c r="J48">
        <v>27.5</v>
      </c>
      <c r="K48">
        <v>30.5</v>
      </c>
      <c r="L48">
        <v>26.2</v>
      </c>
      <c r="M48">
        <v>31.8</v>
      </c>
      <c r="N48">
        <v>30</v>
      </c>
      <c r="O48">
        <v>26</v>
      </c>
      <c r="P48">
        <v>28</v>
      </c>
      <c r="Q48">
        <v>28.5</v>
      </c>
      <c r="R48">
        <v>25.1</v>
      </c>
      <c r="S48">
        <v>26.7</v>
      </c>
      <c r="T48">
        <v>26.4</v>
      </c>
      <c r="U48">
        <v>27.6</v>
      </c>
      <c r="V48">
        <v>29.3</v>
      </c>
      <c r="W48">
        <v>31.1</v>
      </c>
      <c r="X48">
        <v>29.1</v>
      </c>
      <c r="Y48">
        <v>27.1</v>
      </c>
      <c r="Z48">
        <v>29.9</v>
      </c>
      <c r="AA48">
        <v>24.6</v>
      </c>
    </row>
    <row r="49" spans="1:27" x14ac:dyDescent="0.25">
      <c r="A49" t="s">
        <v>128</v>
      </c>
      <c r="B49" t="s">
        <v>127</v>
      </c>
      <c r="D49">
        <v>24</v>
      </c>
      <c r="E49">
        <v>25</v>
      </c>
      <c r="F49">
        <v>23.9</v>
      </c>
      <c r="G49">
        <v>28.8</v>
      </c>
      <c r="H49">
        <v>27.6</v>
      </c>
      <c r="I49">
        <v>27.1</v>
      </c>
      <c r="J49">
        <v>26.8</v>
      </c>
      <c r="K49">
        <v>24.3</v>
      </c>
      <c r="L49">
        <v>25</v>
      </c>
      <c r="M49">
        <v>26.9</v>
      </c>
      <c r="N49">
        <v>26.1</v>
      </c>
      <c r="O49">
        <v>26.9</v>
      </c>
      <c r="P49">
        <v>26.5</v>
      </c>
      <c r="Q49">
        <v>7.63</v>
      </c>
      <c r="R49">
        <v>23.7</v>
      </c>
      <c r="S49">
        <v>24.6</v>
      </c>
      <c r="T49">
        <v>26.9</v>
      </c>
      <c r="U49">
        <v>26.7</v>
      </c>
      <c r="V49">
        <v>26.1</v>
      </c>
      <c r="W49">
        <v>27.1</v>
      </c>
      <c r="X49">
        <v>28</v>
      </c>
      <c r="Y49">
        <v>25.4</v>
      </c>
      <c r="Z49">
        <v>27.4</v>
      </c>
      <c r="AA49">
        <v>24.9</v>
      </c>
    </row>
    <row r="50" spans="1:27" x14ac:dyDescent="0.25">
      <c r="A50" t="s">
        <v>129</v>
      </c>
      <c r="B50" t="s">
        <v>130</v>
      </c>
      <c r="D50">
        <v>23.6</v>
      </c>
      <c r="E50">
        <v>16.2</v>
      </c>
      <c r="F50">
        <v>6.43</v>
      </c>
      <c r="G50">
        <v>7.23</v>
      </c>
      <c r="H50">
        <v>8.09</v>
      </c>
      <c r="I50">
        <v>11.1</v>
      </c>
      <c r="J50">
        <v>22.3</v>
      </c>
      <c r="K50">
        <v>78</v>
      </c>
      <c r="L50">
        <v>17.899999999999999</v>
      </c>
      <c r="M50">
        <v>22.6</v>
      </c>
      <c r="N50">
        <v>25.5</v>
      </c>
      <c r="O50">
        <v>22.1</v>
      </c>
      <c r="P50">
        <v>23.6</v>
      </c>
      <c r="Q50">
        <v>12.6</v>
      </c>
      <c r="R50">
        <v>8.43</v>
      </c>
      <c r="S50">
        <v>7.45</v>
      </c>
      <c r="T50">
        <v>11.1</v>
      </c>
      <c r="U50">
        <v>8.93</v>
      </c>
      <c r="V50">
        <v>18.2</v>
      </c>
      <c r="W50">
        <v>21</v>
      </c>
      <c r="X50">
        <v>17.899999999999999</v>
      </c>
      <c r="Y50">
        <v>14.9</v>
      </c>
      <c r="Z50">
        <v>42</v>
      </c>
      <c r="AA50">
        <v>18.3</v>
      </c>
    </row>
    <row r="51" spans="1:27" x14ac:dyDescent="0.25">
      <c r="A51" t="s">
        <v>131</v>
      </c>
      <c r="B51" t="s">
        <v>132</v>
      </c>
      <c r="D51">
        <v>0.02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v>0.02</v>
      </c>
      <c r="K51">
        <v>0.02</v>
      </c>
      <c r="L51">
        <v>0.02</v>
      </c>
      <c r="M51">
        <v>0.02</v>
      </c>
      <c r="N51">
        <v>0.02</v>
      </c>
      <c r="O51">
        <v>0.02</v>
      </c>
      <c r="P51">
        <v>0.02</v>
      </c>
      <c r="Q51">
        <v>0.02</v>
      </c>
      <c r="R51">
        <v>0.02</v>
      </c>
      <c r="S51">
        <v>0.02</v>
      </c>
      <c r="T51">
        <v>0.02</v>
      </c>
      <c r="U51">
        <v>0.02</v>
      </c>
      <c r="V51">
        <v>0.02</v>
      </c>
      <c r="W51">
        <v>0.02</v>
      </c>
      <c r="X51">
        <v>0.02</v>
      </c>
      <c r="Y51">
        <v>0.02</v>
      </c>
      <c r="Z51">
        <v>0.02</v>
      </c>
      <c r="AA51">
        <v>0.02</v>
      </c>
    </row>
    <row r="52" spans="1:27" x14ac:dyDescent="0.25">
      <c r="A52" t="s">
        <v>133</v>
      </c>
      <c r="B52" t="s">
        <v>134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</v>
      </c>
      <c r="K52">
        <v>0.1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v>0.1</v>
      </c>
      <c r="T52">
        <v>0.1</v>
      </c>
      <c r="U52">
        <v>0.1</v>
      </c>
      <c r="V52">
        <v>0.1</v>
      </c>
      <c r="W52">
        <v>0.1</v>
      </c>
      <c r="X52">
        <v>0.1</v>
      </c>
      <c r="Y52">
        <v>0.1</v>
      </c>
      <c r="Z52">
        <v>0.1</v>
      </c>
      <c r="AA52">
        <v>0.1</v>
      </c>
    </row>
    <row r="55" spans="1:27" s="15" customFormat="1" x14ac:dyDescent="0.25">
      <c r="A55" s="14" t="s">
        <v>156</v>
      </c>
      <c r="B55" s="19"/>
      <c r="C55" s="19">
        <f>IF(C4="","",MONTH(C4))</f>
        <v>4</v>
      </c>
      <c r="D55" s="19">
        <f t="shared" ref="D55:AA55" si="0">IF(D4="","",MONTH(D4))</f>
        <v>5</v>
      </c>
      <c r="E55" s="19">
        <f t="shared" si="0"/>
        <v>6</v>
      </c>
      <c r="F55" s="19">
        <f t="shared" si="0"/>
        <v>7</v>
      </c>
      <c r="G55" s="19">
        <f t="shared" si="0"/>
        <v>8</v>
      </c>
      <c r="H55" s="19">
        <f t="shared" si="0"/>
        <v>9</v>
      </c>
      <c r="I55" s="19">
        <f t="shared" si="0"/>
        <v>10</v>
      </c>
      <c r="J55" s="19">
        <f t="shared" si="0"/>
        <v>11</v>
      </c>
      <c r="K55" s="19">
        <f t="shared" si="0"/>
        <v>12</v>
      </c>
      <c r="L55" s="19">
        <f t="shared" si="0"/>
        <v>1</v>
      </c>
      <c r="M55" s="19">
        <f t="shared" si="0"/>
        <v>2</v>
      </c>
      <c r="N55" s="19">
        <f t="shared" si="0"/>
        <v>3</v>
      </c>
      <c r="O55" s="19">
        <f t="shared" si="0"/>
        <v>4</v>
      </c>
      <c r="P55" s="19">
        <f t="shared" si="0"/>
        <v>5</v>
      </c>
      <c r="Q55" s="19">
        <f t="shared" si="0"/>
        <v>6</v>
      </c>
      <c r="R55" s="19">
        <f t="shared" si="0"/>
        <v>7</v>
      </c>
      <c r="S55" s="19">
        <f t="shared" si="0"/>
        <v>8</v>
      </c>
      <c r="T55" s="19">
        <f t="shared" si="0"/>
        <v>9</v>
      </c>
      <c r="U55" s="19">
        <f t="shared" si="0"/>
        <v>10</v>
      </c>
      <c r="V55" s="19">
        <f t="shared" si="0"/>
        <v>11</v>
      </c>
      <c r="W55" s="19">
        <f t="shared" si="0"/>
        <v>12</v>
      </c>
      <c r="X55" s="19">
        <f t="shared" si="0"/>
        <v>1</v>
      </c>
      <c r="Y55" s="19">
        <f t="shared" si="0"/>
        <v>2</v>
      </c>
      <c r="Z55" s="19">
        <f t="shared" si="0"/>
        <v>3</v>
      </c>
      <c r="AA55" s="19">
        <f t="shared" si="0"/>
        <v>4</v>
      </c>
    </row>
    <row r="56" spans="1:27" s="11" customFormat="1" x14ac:dyDescent="0.25">
      <c r="A56" s="14" t="s">
        <v>265</v>
      </c>
      <c r="B56" s="22"/>
      <c r="C56" s="22" t="str">
        <f>IF(C55="","",IF(AND(C55&gt;=6,C55&lt;=10),"dry","wet"))</f>
        <v>wet</v>
      </c>
      <c r="D56" s="22" t="str">
        <f t="shared" ref="D56:AA56" si="1">IF(D55="","",IF(AND(D55&gt;=6,D55&lt;=10),"dry","wet"))</f>
        <v>wet</v>
      </c>
      <c r="E56" s="22" t="str">
        <f t="shared" si="1"/>
        <v>dry</v>
      </c>
      <c r="F56" s="22" t="str">
        <f t="shared" si="1"/>
        <v>dry</v>
      </c>
      <c r="G56" s="22" t="str">
        <f t="shared" si="1"/>
        <v>dry</v>
      </c>
      <c r="H56" s="22" t="str">
        <f t="shared" si="1"/>
        <v>dry</v>
      </c>
      <c r="I56" s="22" t="str">
        <f t="shared" si="1"/>
        <v>dry</v>
      </c>
      <c r="J56" s="22" t="str">
        <f t="shared" si="1"/>
        <v>wet</v>
      </c>
      <c r="K56" s="22" t="str">
        <f t="shared" si="1"/>
        <v>wet</v>
      </c>
      <c r="L56" s="22" t="str">
        <f t="shared" si="1"/>
        <v>wet</v>
      </c>
      <c r="M56" s="22" t="str">
        <f t="shared" si="1"/>
        <v>wet</v>
      </c>
      <c r="N56" s="22" t="str">
        <f t="shared" si="1"/>
        <v>wet</v>
      </c>
      <c r="O56" s="22" t="str">
        <f t="shared" si="1"/>
        <v>wet</v>
      </c>
      <c r="P56" s="22" t="str">
        <f t="shared" si="1"/>
        <v>wet</v>
      </c>
      <c r="Q56" s="22" t="str">
        <f t="shared" si="1"/>
        <v>dry</v>
      </c>
      <c r="R56" s="22" t="str">
        <f t="shared" si="1"/>
        <v>dry</v>
      </c>
      <c r="S56" s="22" t="str">
        <f t="shared" si="1"/>
        <v>dry</v>
      </c>
      <c r="T56" s="22" t="str">
        <f t="shared" si="1"/>
        <v>dry</v>
      </c>
      <c r="U56" s="22" t="str">
        <f t="shared" si="1"/>
        <v>dry</v>
      </c>
      <c r="V56" s="22" t="str">
        <f t="shared" si="1"/>
        <v>wet</v>
      </c>
      <c r="W56" s="22" t="str">
        <f t="shared" si="1"/>
        <v>wet</v>
      </c>
      <c r="X56" s="22" t="str">
        <f t="shared" si="1"/>
        <v>wet</v>
      </c>
      <c r="Y56" s="22" t="str">
        <f t="shared" si="1"/>
        <v>wet</v>
      </c>
      <c r="Z56" s="22" t="str">
        <f t="shared" si="1"/>
        <v>wet</v>
      </c>
      <c r="AA56" s="22" t="str">
        <f t="shared" si="1"/>
        <v>wet</v>
      </c>
    </row>
    <row r="57" spans="1:27" s="13" customFormat="1" x14ac:dyDescent="0.25">
      <c r="A57" s="10" t="s">
        <v>157</v>
      </c>
      <c r="B57" s="19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s="13" customFormat="1" x14ac:dyDescent="0.25">
      <c r="A58" s="12" t="s">
        <v>275</v>
      </c>
      <c r="B58" s="19"/>
      <c r="C58" s="23" t="str">
        <f>IF(C44&gt; 0,(C18-C17)/(C17*C44), " ")</f>
        <v xml:space="preserve"> </v>
      </c>
      <c r="D58" s="23">
        <f t="shared" ref="D58:AA58" si="2">IF(D44&gt; 0,(D18-D17)/(D17*D44), " ")</f>
        <v>0</v>
      </c>
      <c r="E58" s="23">
        <f t="shared" si="2"/>
        <v>0</v>
      </c>
      <c r="F58" s="23">
        <f t="shared" si="2"/>
        <v>0</v>
      </c>
      <c r="G58" s="23">
        <f t="shared" si="2"/>
        <v>0</v>
      </c>
      <c r="H58" s="23">
        <f t="shared" si="2"/>
        <v>0</v>
      </c>
      <c r="I58" s="23">
        <f t="shared" si="2"/>
        <v>0</v>
      </c>
      <c r="J58" s="23">
        <f t="shared" si="2"/>
        <v>0</v>
      </c>
      <c r="K58" s="23">
        <f t="shared" si="2"/>
        <v>0</v>
      </c>
      <c r="L58" s="23">
        <f t="shared" si="2"/>
        <v>7.1895424836601315E-2</v>
      </c>
      <c r="M58" s="23">
        <f t="shared" si="2"/>
        <v>0</v>
      </c>
      <c r="N58" s="23">
        <f t="shared" si="2"/>
        <v>0</v>
      </c>
      <c r="O58" s="23">
        <f t="shared" si="2"/>
        <v>0</v>
      </c>
      <c r="P58" s="23">
        <f t="shared" si="2"/>
        <v>0</v>
      </c>
      <c r="Q58" s="23">
        <f t="shared" si="2"/>
        <v>0</v>
      </c>
      <c r="R58" s="23">
        <f t="shared" si="2"/>
        <v>0</v>
      </c>
      <c r="S58" s="23">
        <f t="shared" si="2"/>
        <v>0</v>
      </c>
      <c r="T58" s="23">
        <f t="shared" si="2"/>
        <v>0</v>
      </c>
      <c r="U58" s="23">
        <f t="shared" si="2"/>
        <v>0</v>
      </c>
      <c r="V58" s="23">
        <f t="shared" si="2"/>
        <v>0</v>
      </c>
      <c r="W58" s="23">
        <f t="shared" si="2"/>
        <v>0</v>
      </c>
      <c r="X58" s="23">
        <f t="shared" si="2"/>
        <v>0</v>
      </c>
      <c r="Y58" s="23">
        <f t="shared" si="2"/>
        <v>0</v>
      </c>
      <c r="Z58" s="23">
        <f t="shared" si="2"/>
        <v>0</v>
      </c>
      <c r="AA58" s="23">
        <f t="shared" si="2"/>
        <v>0</v>
      </c>
    </row>
    <row r="59" spans="1:27" s="12" customFormat="1" x14ac:dyDescent="0.25">
      <c r="A59" s="12" t="s">
        <v>276</v>
      </c>
      <c r="B59" s="23"/>
      <c r="C59" s="23" t="str">
        <f>IF(C44&gt; 0,(C27-C26)/(C26*C44)," ")</f>
        <v xml:space="preserve"> </v>
      </c>
      <c r="D59" s="23">
        <f t="shared" ref="D59:AA59" si="3">IF(D44&gt; 0,(D27-D26)/(D26*D44)," ")</f>
        <v>9.7457627118644058E-2</v>
      </c>
      <c r="E59" s="23">
        <f t="shared" si="3"/>
        <v>0.15483870967741936</v>
      </c>
      <c r="F59" s="23">
        <f t="shared" si="3"/>
        <v>5.3872053872053863E-2</v>
      </c>
      <c r="G59" s="23">
        <f t="shared" si="3"/>
        <v>0.35454545454545455</v>
      </c>
      <c r="H59" s="23">
        <f t="shared" si="3"/>
        <v>2.0661157024793396E-2</v>
      </c>
      <c r="I59" s="23">
        <f t="shared" si="3"/>
        <v>4.0259740259740273E-2</v>
      </c>
      <c r="J59" s="23">
        <f t="shared" si="3"/>
        <v>0.375</v>
      </c>
      <c r="K59" s="23">
        <f t="shared" si="3"/>
        <v>0.12448700410396717</v>
      </c>
      <c r="L59" s="23">
        <f t="shared" si="3"/>
        <v>0.26470588235294118</v>
      </c>
      <c r="M59" s="23">
        <f t="shared" si="3"/>
        <v>0.80779220779220784</v>
      </c>
      <c r="N59" s="23">
        <f t="shared" si="3"/>
        <v>0.16725146198830412</v>
      </c>
      <c r="O59" s="23">
        <f t="shared" si="3"/>
        <v>0.462566844919786</v>
      </c>
      <c r="P59" s="23">
        <f t="shared" si="3"/>
        <v>1.1404561824729889E-2</v>
      </c>
      <c r="Q59" s="23">
        <f t="shared" si="3"/>
        <v>0.27005347593582885</v>
      </c>
      <c r="R59" s="23">
        <f t="shared" si="3"/>
        <v>0.12776412776412777</v>
      </c>
      <c r="S59" s="23">
        <f t="shared" si="3"/>
        <v>0.10993657505285413</v>
      </c>
      <c r="T59" s="23">
        <f t="shared" si="3"/>
        <v>6.2770562770562768E-2</v>
      </c>
      <c r="U59" s="23">
        <f t="shared" si="3"/>
        <v>2.1212121212121206E-2</v>
      </c>
      <c r="V59" s="23">
        <f t="shared" si="3"/>
        <v>6.0606060606060601E-2</v>
      </c>
      <c r="W59" s="23">
        <f t="shared" si="3"/>
        <v>0</v>
      </c>
      <c r="X59" s="23">
        <f t="shared" si="3"/>
        <v>0.3262032085561497</v>
      </c>
      <c r="Y59" s="23">
        <f t="shared" si="3"/>
        <v>0.12231404958677684</v>
      </c>
      <c r="Z59" s="23">
        <f t="shared" si="3"/>
        <v>0.18722943722943722</v>
      </c>
      <c r="AA59" s="23">
        <f t="shared" si="3"/>
        <v>0.14860139860139859</v>
      </c>
    </row>
    <row r="60" spans="1:27" s="10" customFormat="1" x14ac:dyDescent="0.25">
      <c r="A60" s="12" t="s">
        <v>277</v>
      </c>
      <c r="B60" s="24"/>
      <c r="C60" s="24" t="str">
        <f>IF(C44&gt; 0,(C32-C31)/(C31*C44), " ")</f>
        <v xml:space="preserve"> </v>
      </c>
      <c r="D60" s="24">
        <f t="shared" ref="D60:AA60" si="4">IF(D44&gt; 0,(D32-D31)/(D31*D44), " ")</f>
        <v>5.5555555555555566E-2</v>
      </c>
      <c r="E60" s="24">
        <f t="shared" si="4"/>
        <v>5.1612903225806445E-2</v>
      </c>
      <c r="F60" s="24">
        <f t="shared" si="4"/>
        <v>0</v>
      </c>
      <c r="G60" s="24">
        <f t="shared" si="4"/>
        <v>0</v>
      </c>
      <c r="H60" s="24">
        <f t="shared" si="4"/>
        <v>0</v>
      </c>
      <c r="I60" s="24">
        <f t="shared" si="4"/>
        <v>0</v>
      </c>
      <c r="J60" s="24">
        <f t="shared" si="4"/>
        <v>8.3333333333333343E-2</v>
      </c>
      <c r="K60" s="24">
        <f t="shared" si="4"/>
        <v>3.0232558139534887E-2</v>
      </c>
      <c r="L60" s="24">
        <f t="shared" si="4"/>
        <v>4.705882352941175E-2</v>
      </c>
      <c r="M60" s="24">
        <f t="shared" si="4"/>
        <v>9.7902097902097904E-2</v>
      </c>
      <c r="N60" s="24">
        <f t="shared" si="4"/>
        <v>0</v>
      </c>
      <c r="O60" s="24">
        <f t="shared" si="4"/>
        <v>9.0909090909090912E-2</v>
      </c>
      <c r="P60" s="24">
        <f t="shared" si="4"/>
        <v>0</v>
      </c>
      <c r="Q60" s="24">
        <f t="shared" si="4"/>
        <v>0</v>
      </c>
      <c r="R60" s="24">
        <f t="shared" si="4"/>
        <v>5.4545454545454536E-2</v>
      </c>
      <c r="S60" s="24">
        <f t="shared" si="4"/>
        <v>0</v>
      </c>
      <c r="T60" s="24">
        <f t="shared" si="4"/>
        <v>3.0303030303030314E-2</v>
      </c>
      <c r="U60" s="24">
        <f t="shared" si="4"/>
        <v>2.222222222222223E-2</v>
      </c>
      <c r="V60" s="24">
        <f t="shared" si="4"/>
        <v>3.896103896103896E-2</v>
      </c>
      <c r="W60" s="24">
        <f t="shared" si="4"/>
        <v>0</v>
      </c>
      <c r="X60" s="24">
        <f t="shared" si="4"/>
        <v>5.5454545454545451E-2</v>
      </c>
      <c r="Y60" s="24">
        <f t="shared" si="4"/>
        <v>0</v>
      </c>
      <c r="Z60" s="24">
        <f t="shared" si="4"/>
        <v>6.2770562770562768E-2</v>
      </c>
      <c r="AA60" s="24">
        <f t="shared" si="4"/>
        <v>0</v>
      </c>
    </row>
    <row r="61" spans="1:27" s="9" customFormat="1" x14ac:dyDescent="0.25">
      <c r="A61" s="10" t="s">
        <v>278</v>
      </c>
      <c r="B61" s="19"/>
      <c r="C61" s="19" t="str">
        <f>IF(C58=" ","  ",AVERAGEIF(C58:C60,"&lt;&gt;0",C58:C60))</f>
        <v xml:space="preserve">  </v>
      </c>
      <c r="D61" s="19">
        <f t="shared" ref="D61:AA61" si="5">IF(D58=" ","  ",AVERAGEIF(D58:D60,"&lt;&gt;0",D58:D60))</f>
        <v>7.6506591337099805E-2</v>
      </c>
      <c r="E61" s="19">
        <f t="shared" si="5"/>
        <v>0.1032258064516129</v>
      </c>
      <c r="F61" s="19">
        <f t="shared" si="5"/>
        <v>5.3872053872053863E-2</v>
      </c>
      <c r="G61" s="19">
        <f t="shared" si="5"/>
        <v>0.35454545454545455</v>
      </c>
      <c r="H61" s="19">
        <f t="shared" si="5"/>
        <v>2.0661157024793396E-2</v>
      </c>
      <c r="I61" s="19">
        <f t="shared" si="5"/>
        <v>4.0259740259740273E-2</v>
      </c>
      <c r="J61" s="19">
        <f t="shared" si="5"/>
        <v>0.22916666666666669</v>
      </c>
      <c r="K61" s="19">
        <f t="shared" si="5"/>
        <v>7.7359781121751028E-2</v>
      </c>
      <c r="L61" s="19">
        <f t="shared" si="5"/>
        <v>0.12788671023965142</v>
      </c>
      <c r="M61" s="19">
        <f t="shared" si="5"/>
        <v>0.45284715284715288</v>
      </c>
      <c r="N61" s="19">
        <f t="shared" si="5"/>
        <v>0.16725146198830412</v>
      </c>
      <c r="O61" s="19">
        <f t="shared" si="5"/>
        <v>0.27673796791443844</v>
      </c>
      <c r="P61" s="19">
        <f t="shared" si="5"/>
        <v>1.1404561824729889E-2</v>
      </c>
      <c r="Q61" s="19">
        <f t="shared" si="5"/>
        <v>0.27005347593582885</v>
      </c>
      <c r="R61" s="19">
        <f t="shared" si="5"/>
        <v>9.1154791154791151E-2</v>
      </c>
      <c r="S61" s="19">
        <f t="shared" si="5"/>
        <v>0.10993657505285413</v>
      </c>
      <c r="T61" s="19">
        <f t="shared" si="5"/>
        <v>4.6536796536796543E-2</v>
      </c>
      <c r="U61" s="19">
        <f t="shared" si="5"/>
        <v>2.1717171717171718E-2</v>
      </c>
      <c r="V61" s="19">
        <f t="shared" si="5"/>
        <v>4.9783549783549777E-2</v>
      </c>
      <c r="W61" s="19" t="e">
        <f t="shared" si="5"/>
        <v>#DIV/0!</v>
      </c>
      <c r="X61" s="19">
        <f t="shared" si="5"/>
        <v>0.19082887700534756</v>
      </c>
      <c r="Y61" s="19">
        <f t="shared" si="5"/>
        <v>0.12231404958677684</v>
      </c>
      <c r="Z61" s="19">
        <f t="shared" si="5"/>
        <v>0.125</v>
      </c>
      <c r="AA61" s="19">
        <f t="shared" si="5"/>
        <v>0.14860139860139859</v>
      </c>
    </row>
    <row r="62" spans="1:27" s="9" customFormat="1" x14ac:dyDescent="0.25">
      <c r="A62" s="9" t="s">
        <v>111</v>
      </c>
      <c r="B62" s="19"/>
      <c r="C62" s="19">
        <f>IF(C61=" "," ",IF(C40&gt;0,C40," "))</f>
        <v>7.73</v>
      </c>
      <c r="D62" s="19">
        <f t="shared" ref="D62:AA62" si="6">IF(D61=" "," ",IF(D40&gt;0,D40," "))</f>
        <v>7.26</v>
      </c>
      <c r="E62" s="19">
        <f t="shared" si="6"/>
        <v>7.35</v>
      </c>
      <c r="F62" s="19">
        <f t="shared" si="6"/>
        <v>8.0500000000000007</v>
      </c>
      <c r="G62" s="19">
        <f t="shared" si="6"/>
        <v>6.92</v>
      </c>
      <c r="H62" s="19">
        <f t="shared" si="6"/>
        <v>6.91</v>
      </c>
      <c r="I62" s="19">
        <f t="shared" si="6"/>
        <v>7.08</v>
      </c>
      <c r="J62" s="19">
        <f t="shared" si="6"/>
        <v>6.59</v>
      </c>
      <c r="K62" s="19">
        <f t="shared" si="6"/>
        <v>6.9</v>
      </c>
      <c r="L62" s="19">
        <f t="shared" si="6"/>
        <v>6.6</v>
      </c>
      <c r="M62" s="19">
        <f t="shared" si="6"/>
        <v>6.97</v>
      </c>
      <c r="N62" s="19">
        <f t="shared" si="6"/>
        <v>6.59</v>
      </c>
      <c r="O62" s="19">
        <f t="shared" si="6"/>
        <v>5.55</v>
      </c>
      <c r="P62" s="19">
        <f t="shared" si="6"/>
        <v>8.4</v>
      </c>
      <c r="Q62" s="19">
        <f t="shared" si="6"/>
        <v>6.82</v>
      </c>
      <c r="R62" s="19">
        <f t="shared" si="6"/>
        <v>6.44</v>
      </c>
      <c r="S62" s="19">
        <f t="shared" si="6"/>
        <v>7</v>
      </c>
      <c r="T62" s="19">
        <f t="shared" si="6"/>
        <v>8.58</v>
      </c>
      <c r="U62" s="19">
        <f t="shared" si="6"/>
        <v>6.9</v>
      </c>
      <c r="V62" s="19">
        <f t="shared" si="6"/>
        <v>6.27</v>
      </c>
      <c r="W62" s="19" t="e">
        <f t="shared" si="6"/>
        <v>#DIV/0!</v>
      </c>
      <c r="X62" s="19">
        <f t="shared" si="6"/>
        <v>7.26</v>
      </c>
      <c r="Y62" s="19">
        <f t="shared" si="6"/>
        <v>7.35</v>
      </c>
      <c r="Z62" s="19">
        <f t="shared" si="6"/>
        <v>6.38</v>
      </c>
      <c r="AA62" s="19">
        <f t="shared" si="6"/>
        <v>6.5</v>
      </c>
    </row>
    <row r="63" spans="1:27" s="16" customFormat="1" x14ac:dyDescent="0.25">
      <c r="A63" s="21" t="s">
        <v>266</v>
      </c>
      <c r="B63" s="19"/>
      <c r="C63" s="19" t="str">
        <f>IF(C61=" "," ",IF(C49&gt;0,C49," "))</f>
        <v xml:space="preserve"> </v>
      </c>
      <c r="D63" s="19">
        <f t="shared" ref="D63:AA63" si="7">IF(D61=" "," ",IF(D49&gt;0,D49," "))</f>
        <v>24</v>
      </c>
      <c r="E63" s="19">
        <f t="shared" si="7"/>
        <v>25</v>
      </c>
      <c r="F63" s="19">
        <f t="shared" si="7"/>
        <v>23.9</v>
      </c>
      <c r="G63" s="19">
        <f t="shared" si="7"/>
        <v>28.8</v>
      </c>
      <c r="H63" s="19">
        <f t="shared" si="7"/>
        <v>27.6</v>
      </c>
      <c r="I63" s="19">
        <f t="shared" si="7"/>
        <v>27.1</v>
      </c>
      <c r="J63" s="19">
        <f t="shared" si="7"/>
        <v>26.8</v>
      </c>
      <c r="K63" s="19">
        <f t="shared" si="7"/>
        <v>24.3</v>
      </c>
      <c r="L63" s="19">
        <f t="shared" si="7"/>
        <v>25</v>
      </c>
      <c r="M63" s="19">
        <f t="shared" si="7"/>
        <v>26.9</v>
      </c>
      <c r="N63" s="19">
        <f t="shared" si="7"/>
        <v>26.1</v>
      </c>
      <c r="O63" s="19">
        <f t="shared" si="7"/>
        <v>26.9</v>
      </c>
      <c r="P63" s="19">
        <f t="shared" si="7"/>
        <v>26.5</v>
      </c>
      <c r="Q63" s="19">
        <f t="shared" si="7"/>
        <v>7.63</v>
      </c>
      <c r="R63" s="19">
        <f t="shared" si="7"/>
        <v>23.7</v>
      </c>
      <c r="S63" s="19">
        <f t="shared" si="7"/>
        <v>24.6</v>
      </c>
      <c r="T63" s="19">
        <f t="shared" si="7"/>
        <v>26.9</v>
      </c>
      <c r="U63" s="19">
        <f t="shared" si="7"/>
        <v>26.7</v>
      </c>
      <c r="V63" s="19">
        <f t="shared" si="7"/>
        <v>26.1</v>
      </c>
      <c r="W63" s="19" t="e">
        <f t="shared" si="7"/>
        <v>#DIV/0!</v>
      </c>
      <c r="X63" s="19">
        <f t="shared" si="7"/>
        <v>28</v>
      </c>
      <c r="Y63" s="19">
        <f t="shared" si="7"/>
        <v>25.4</v>
      </c>
      <c r="Z63" s="19">
        <f t="shared" si="7"/>
        <v>27.4</v>
      </c>
      <c r="AA63" s="19">
        <f t="shared" si="7"/>
        <v>24.9</v>
      </c>
    </row>
    <row r="64" spans="1:27" s="18" customFormat="1" x14ac:dyDescent="0.25">
      <c r="A64" s="21" t="s">
        <v>267</v>
      </c>
      <c r="B64" s="19"/>
      <c r="C64" s="19">
        <f>IF(C61=" "," ",IF(C39&gt;0,C39," "))</f>
        <v>7.3</v>
      </c>
      <c r="D64" s="19">
        <f t="shared" ref="D64:AA64" si="8">IF(D61=" "," ",IF(D39&gt;0,D39," "))</f>
        <v>7.44</v>
      </c>
      <c r="E64" s="19">
        <f t="shared" si="8"/>
        <v>8.49</v>
      </c>
      <c r="F64" s="19">
        <f t="shared" si="8"/>
        <v>5.74</v>
      </c>
      <c r="G64" s="19">
        <f t="shared" si="8"/>
        <v>4.5999999999999996</v>
      </c>
      <c r="H64" s="19">
        <f t="shared" si="8"/>
        <v>5.59</v>
      </c>
      <c r="I64" s="19">
        <f t="shared" si="8"/>
        <v>3.98</v>
      </c>
      <c r="J64" s="19">
        <f t="shared" si="8"/>
        <v>8.0299999999999994</v>
      </c>
      <c r="K64" s="19">
        <f t="shared" si="8"/>
        <v>8.17</v>
      </c>
      <c r="L64" s="19">
        <f t="shared" si="8"/>
        <v>6.29</v>
      </c>
      <c r="M64" s="19">
        <f t="shared" si="8"/>
        <v>7.39</v>
      </c>
      <c r="N64" s="19">
        <f t="shared" si="8"/>
        <v>6.2</v>
      </c>
      <c r="O64" s="19">
        <f t="shared" si="8"/>
        <v>5.54</v>
      </c>
      <c r="P64" s="19">
        <f t="shared" si="8"/>
        <v>7.86</v>
      </c>
      <c r="Q64" s="19">
        <f t="shared" si="8"/>
        <v>7.63</v>
      </c>
      <c r="R64" s="19">
        <f t="shared" si="8"/>
        <v>5.75</v>
      </c>
      <c r="S64" s="19">
        <f t="shared" si="8"/>
        <v>6.17</v>
      </c>
      <c r="T64" s="19">
        <f t="shared" si="8"/>
        <v>6.55</v>
      </c>
      <c r="U64" s="19">
        <f t="shared" si="8"/>
        <v>7.07</v>
      </c>
      <c r="V64" s="19">
        <f t="shared" si="8"/>
        <v>7.4</v>
      </c>
      <c r="W64" s="19" t="e">
        <f t="shared" si="8"/>
        <v>#DIV/0!</v>
      </c>
      <c r="X64" s="19">
        <f t="shared" si="8"/>
        <v>7.06</v>
      </c>
      <c r="Y64" s="19" t="str">
        <f t="shared" si="8"/>
        <v xml:space="preserve"> </v>
      </c>
      <c r="Z64" s="19">
        <f t="shared" si="8"/>
        <v>5.8</v>
      </c>
      <c r="AA64" s="19">
        <f t="shared" si="8"/>
        <v>5.23</v>
      </c>
    </row>
    <row r="65" spans="1:27" s="18" customFormat="1" x14ac:dyDescent="0.25">
      <c r="A65" s="21" t="s">
        <v>268</v>
      </c>
      <c r="B65" s="19"/>
      <c r="C65" s="19" t="str">
        <f>IF(C61=" "," ",IF(C50&gt;0,C50," "))</f>
        <v xml:space="preserve"> </v>
      </c>
      <c r="D65" s="19">
        <f t="shared" ref="D65:AA65" si="9">IF(D61=" "," ",IF(D50&gt;0,D50," "))</f>
        <v>23.6</v>
      </c>
      <c r="E65" s="19">
        <f t="shared" si="9"/>
        <v>16.2</v>
      </c>
      <c r="F65" s="19">
        <f t="shared" si="9"/>
        <v>6.43</v>
      </c>
      <c r="G65" s="19">
        <f t="shared" si="9"/>
        <v>7.23</v>
      </c>
      <c r="H65" s="19">
        <f t="shared" si="9"/>
        <v>8.09</v>
      </c>
      <c r="I65" s="19">
        <f t="shared" si="9"/>
        <v>11.1</v>
      </c>
      <c r="J65" s="19">
        <f t="shared" si="9"/>
        <v>22.3</v>
      </c>
      <c r="K65" s="19">
        <f t="shared" si="9"/>
        <v>78</v>
      </c>
      <c r="L65" s="19">
        <f t="shared" si="9"/>
        <v>17.899999999999999</v>
      </c>
      <c r="M65" s="19">
        <f t="shared" si="9"/>
        <v>22.6</v>
      </c>
      <c r="N65" s="19">
        <f t="shared" si="9"/>
        <v>25.5</v>
      </c>
      <c r="O65" s="19">
        <f t="shared" si="9"/>
        <v>22.1</v>
      </c>
      <c r="P65" s="19">
        <f t="shared" si="9"/>
        <v>23.6</v>
      </c>
      <c r="Q65" s="19">
        <f t="shared" si="9"/>
        <v>12.6</v>
      </c>
      <c r="R65" s="19">
        <f t="shared" si="9"/>
        <v>8.43</v>
      </c>
      <c r="S65" s="19">
        <f t="shared" si="9"/>
        <v>7.45</v>
      </c>
      <c r="T65" s="19">
        <f t="shared" si="9"/>
        <v>11.1</v>
      </c>
      <c r="U65" s="19">
        <f t="shared" si="9"/>
        <v>8.93</v>
      </c>
      <c r="V65" s="19">
        <f t="shared" si="9"/>
        <v>18.2</v>
      </c>
      <c r="W65" s="19" t="e">
        <f t="shared" si="9"/>
        <v>#DIV/0!</v>
      </c>
      <c r="X65" s="19">
        <f t="shared" si="9"/>
        <v>17.899999999999999</v>
      </c>
      <c r="Y65" s="19">
        <f t="shared" si="9"/>
        <v>14.9</v>
      </c>
      <c r="Z65" s="19">
        <f t="shared" si="9"/>
        <v>42</v>
      </c>
      <c r="AA65" s="19">
        <f t="shared" si="9"/>
        <v>18.3</v>
      </c>
    </row>
    <row r="66" spans="1:27" x14ac:dyDescent="0.25">
      <c r="A66" s="21" t="s">
        <v>269</v>
      </c>
      <c r="C66" t="str">
        <f>IF(C61=" "," ",IF(C19&gt;0,C19," "))</f>
        <v xml:space="preserve"> </v>
      </c>
      <c r="D66">
        <f t="shared" ref="D66:AA66" si="10">IF(D61=" "," ",IF(D19&gt;0,D19," "))</f>
        <v>44.9</v>
      </c>
      <c r="E66">
        <f t="shared" si="10"/>
        <v>10.5</v>
      </c>
      <c r="F66">
        <f t="shared" si="10"/>
        <v>57</v>
      </c>
      <c r="G66">
        <f t="shared" si="10"/>
        <v>48.1</v>
      </c>
      <c r="H66">
        <f t="shared" si="10"/>
        <v>66</v>
      </c>
      <c r="I66">
        <f t="shared" si="10"/>
        <v>231</v>
      </c>
      <c r="J66">
        <f t="shared" si="10"/>
        <v>103</v>
      </c>
      <c r="K66">
        <f t="shared" si="10"/>
        <v>34</v>
      </c>
      <c r="L66">
        <f t="shared" si="10"/>
        <v>53</v>
      </c>
      <c r="M66">
        <f t="shared" si="10"/>
        <v>53</v>
      </c>
      <c r="N66">
        <f t="shared" si="10"/>
        <v>58.3</v>
      </c>
      <c r="O66">
        <f t="shared" si="10"/>
        <v>64</v>
      </c>
      <c r="P66">
        <f t="shared" si="10"/>
        <v>118</v>
      </c>
      <c r="Q66">
        <f t="shared" si="10"/>
        <v>71.599999999999994</v>
      </c>
      <c r="R66">
        <f t="shared" si="10"/>
        <v>40.299999999999997</v>
      </c>
      <c r="S66">
        <f t="shared" si="10"/>
        <v>64.400000000000006</v>
      </c>
      <c r="T66">
        <f t="shared" si="10"/>
        <v>43.5</v>
      </c>
      <c r="U66">
        <f t="shared" si="10"/>
        <v>48.5</v>
      </c>
      <c r="V66">
        <f t="shared" si="10"/>
        <v>66.7</v>
      </c>
      <c r="W66" t="e">
        <f t="shared" si="10"/>
        <v>#DIV/0!</v>
      </c>
      <c r="X66">
        <f t="shared" si="10"/>
        <v>64.099999999999994</v>
      </c>
      <c r="Y66">
        <f t="shared" si="10"/>
        <v>39.4</v>
      </c>
      <c r="Z66">
        <f t="shared" si="10"/>
        <v>54.9</v>
      </c>
      <c r="AA66">
        <f t="shared" si="10"/>
        <v>40.5</v>
      </c>
    </row>
    <row r="67" spans="1:27" x14ac:dyDescent="0.25">
      <c r="A67" s="21" t="s">
        <v>264</v>
      </c>
      <c r="C67" s="21" t="str">
        <f ca="1">RIGHT(CELL("nome.arquivo",A1),LEN(CELL("nome.arquivo",A1))-SEARCH("]",CELL("nome.arquivo",A1)))</f>
        <v>RD11</v>
      </c>
      <c r="D67" s="21" t="str">
        <f t="shared" ref="D67:AA67" ca="1" si="11">RIGHT(CELL("nome.arquivo",B1),LEN(CELL("nome.arquivo",B1))-SEARCH("]",CELL("nome.arquivo",B1)))</f>
        <v>RD11</v>
      </c>
      <c r="E67" s="21" t="str">
        <f t="shared" ca="1" si="11"/>
        <v>RD11</v>
      </c>
      <c r="F67" s="21" t="str">
        <f t="shared" ca="1" si="11"/>
        <v>RD11</v>
      </c>
      <c r="G67" s="21" t="str">
        <f t="shared" ca="1" si="11"/>
        <v>RD11</v>
      </c>
      <c r="H67" s="21" t="str">
        <f t="shared" ca="1" si="11"/>
        <v>RD11</v>
      </c>
      <c r="I67" s="21" t="str">
        <f t="shared" ca="1" si="11"/>
        <v>RD11</v>
      </c>
      <c r="J67" s="21" t="str">
        <f t="shared" ca="1" si="11"/>
        <v>RD11</v>
      </c>
      <c r="K67" s="21" t="str">
        <f t="shared" ca="1" si="11"/>
        <v>RD11</v>
      </c>
      <c r="L67" s="21" t="str">
        <f t="shared" ca="1" si="11"/>
        <v>RD11</v>
      </c>
      <c r="M67" s="21" t="str">
        <f t="shared" ca="1" si="11"/>
        <v>RD11</v>
      </c>
      <c r="N67" s="21" t="str">
        <f t="shared" ca="1" si="11"/>
        <v>RD11</v>
      </c>
      <c r="O67" s="21" t="str">
        <f t="shared" ca="1" si="11"/>
        <v>RD11</v>
      </c>
      <c r="P67" s="21" t="str">
        <f t="shared" ca="1" si="11"/>
        <v>RD11</v>
      </c>
      <c r="Q67" s="21" t="str">
        <f t="shared" ca="1" si="11"/>
        <v>RD11</v>
      </c>
      <c r="R67" s="21" t="str">
        <f t="shared" ca="1" si="11"/>
        <v>RD11</v>
      </c>
      <c r="S67" s="21" t="str">
        <f t="shared" ca="1" si="11"/>
        <v>RD11</v>
      </c>
      <c r="T67" s="21" t="str">
        <f t="shared" ca="1" si="11"/>
        <v>RD11</v>
      </c>
      <c r="U67" s="21" t="str">
        <f t="shared" ca="1" si="11"/>
        <v>RD11</v>
      </c>
      <c r="V67" s="21" t="str">
        <f t="shared" ca="1" si="11"/>
        <v>RD11</v>
      </c>
      <c r="W67" s="21" t="str">
        <f t="shared" ca="1" si="11"/>
        <v>RD11</v>
      </c>
      <c r="X67" s="21" t="str">
        <f t="shared" ca="1" si="11"/>
        <v>RD11</v>
      </c>
      <c r="Y67" s="21" t="str">
        <f t="shared" ca="1" si="11"/>
        <v>RD11</v>
      </c>
      <c r="Z67" s="21" t="str">
        <f t="shared" ca="1" si="11"/>
        <v>RD11</v>
      </c>
      <c r="AA67" s="21" t="str">
        <f t="shared" ca="1" si="11"/>
        <v>RD11</v>
      </c>
    </row>
    <row r="68" spans="1:27" x14ac:dyDescent="0.25">
      <c r="A68" s="21" t="s">
        <v>270</v>
      </c>
      <c r="C68" t="str">
        <f>IF(C61=" "," ",IF(C44&gt;0,C44," "))</f>
        <v xml:space="preserve"> </v>
      </c>
      <c r="D68">
        <f t="shared" ref="D68:AA68" si="12">IF(D61=" "," ",IF(D44&gt;0,D44," "))</f>
        <v>24</v>
      </c>
      <c r="E68">
        <f t="shared" si="12"/>
        <v>15.5</v>
      </c>
      <c r="F68">
        <f t="shared" si="12"/>
        <v>11</v>
      </c>
      <c r="G68">
        <f t="shared" si="12"/>
        <v>11</v>
      </c>
      <c r="H68">
        <f t="shared" si="12"/>
        <v>11</v>
      </c>
      <c r="I68">
        <f t="shared" si="12"/>
        <v>11</v>
      </c>
      <c r="J68">
        <f t="shared" si="12"/>
        <v>12</v>
      </c>
      <c r="K68">
        <f t="shared" si="12"/>
        <v>86</v>
      </c>
      <c r="L68">
        <f t="shared" si="12"/>
        <v>17</v>
      </c>
      <c r="M68">
        <f t="shared" si="12"/>
        <v>11</v>
      </c>
      <c r="N68">
        <f t="shared" si="12"/>
        <v>15</v>
      </c>
      <c r="O68">
        <f t="shared" si="12"/>
        <v>11</v>
      </c>
      <c r="P68">
        <f t="shared" si="12"/>
        <v>24.5</v>
      </c>
      <c r="Q68">
        <f t="shared" si="12"/>
        <v>11</v>
      </c>
      <c r="R68">
        <f t="shared" si="12"/>
        <v>11</v>
      </c>
      <c r="S68">
        <f t="shared" si="12"/>
        <v>11</v>
      </c>
      <c r="T68">
        <f t="shared" si="12"/>
        <v>11</v>
      </c>
      <c r="U68">
        <f t="shared" si="12"/>
        <v>15</v>
      </c>
      <c r="V68">
        <f t="shared" si="12"/>
        <v>11</v>
      </c>
      <c r="W68" t="e">
        <f t="shared" si="12"/>
        <v>#DIV/0!</v>
      </c>
      <c r="X68">
        <f t="shared" si="12"/>
        <v>11</v>
      </c>
      <c r="Y68">
        <f t="shared" si="12"/>
        <v>11</v>
      </c>
      <c r="Z68">
        <f t="shared" si="12"/>
        <v>21</v>
      </c>
      <c r="AA68">
        <f t="shared" si="12"/>
        <v>11</v>
      </c>
    </row>
    <row r="69" spans="1:27" x14ac:dyDescent="0.25">
      <c r="A69" s="26" t="s">
        <v>271</v>
      </c>
      <c r="C69">
        <f>IF(C17=" "," ",IF(C17&gt;0,C17," "))</f>
        <v>8.9999999999999993E-3</v>
      </c>
      <c r="D69">
        <f t="shared" ref="D69:AA69" si="13">IF(D17=" "," ",IF(D17&gt;0,D17," "))</f>
        <v>8.9999999999999993E-3</v>
      </c>
      <c r="E69">
        <f t="shared" si="13"/>
        <v>8.9999999999999993E-3</v>
      </c>
      <c r="F69">
        <f t="shared" si="13"/>
        <v>8.9999999999999993E-3</v>
      </c>
      <c r="G69">
        <f t="shared" si="13"/>
        <v>8.9999999999999993E-3</v>
      </c>
      <c r="H69">
        <f t="shared" si="13"/>
        <v>8.9999999999999993E-3</v>
      </c>
      <c r="I69">
        <f t="shared" si="13"/>
        <v>8.9999999999999993E-3</v>
      </c>
      <c r="J69">
        <f t="shared" si="13"/>
        <v>8.9999999999999993E-3</v>
      </c>
      <c r="K69">
        <f t="shared" si="13"/>
        <v>8.9999999999999993E-3</v>
      </c>
      <c r="L69">
        <f t="shared" si="13"/>
        <v>8.9999999999999993E-3</v>
      </c>
      <c r="M69">
        <f t="shared" si="13"/>
        <v>8.9999999999999993E-3</v>
      </c>
      <c r="N69">
        <f t="shared" si="13"/>
        <v>8.9999999999999993E-3</v>
      </c>
      <c r="O69">
        <f t="shared" si="13"/>
        <v>8.9999999999999993E-3</v>
      </c>
      <c r="P69">
        <f t="shared" si="13"/>
        <v>8.9999999999999993E-3</v>
      </c>
      <c r="Q69">
        <f t="shared" si="13"/>
        <v>8.9999999999999993E-3</v>
      </c>
      <c r="R69">
        <f t="shared" si="13"/>
        <v>8.9999999999999993E-3</v>
      </c>
      <c r="S69">
        <f t="shared" si="13"/>
        <v>8.9999999999999993E-3</v>
      </c>
      <c r="T69">
        <f t="shared" si="13"/>
        <v>8.9999999999999993E-3</v>
      </c>
      <c r="U69">
        <f t="shared" si="13"/>
        <v>8.9999999999999993E-3</v>
      </c>
      <c r="V69">
        <f t="shared" si="13"/>
        <v>8.9999999999999993E-3</v>
      </c>
      <c r="W69">
        <f t="shared" si="13"/>
        <v>8.9999999999999993E-3</v>
      </c>
      <c r="X69">
        <f t="shared" si="13"/>
        <v>8.9999999999999993E-3</v>
      </c>
      <c r="Y69">
        <f t="shared" si="13"/>
        <v>8.9999999999999993E-3</v>
      </c>
      <c r="Z69">
        <f t="shared" si="13"/>
        <v>8.9999999999999993E-3</v>
      </c>
      <c r="AA69">
        <f t="shared" si="13"/>
        <v>8.9999999999999993E-3</v>
      </c>
    </row>
    <row r="70" spans="1:27" x14ac:dyDescent="0.25">
      <c r="A70" s="26" t="s">
        <v>272</v>
      </c>
      <c r="C70" t="str">
        <f>IF(C26=" "," ",IF(C26&gt;0,C26," "))</f>
        <v xml:space="preserve"> </v>
      </c>
      <c r="D70">
        <f t="shared" ref="D70:AA70" si="14">IF(D26=" "," ",IF(D26&gt;0,D26," "))</f>
        <v>0.59</v>
      </c>
      <c r="E70">
        <f t="shared" si="14"/>
        <v>0.35</v>
      </c>
      <c r="F70">
        <f t="shared" si="14"/>
        <v>0.27</v>
      </c>
      <c r="G70">
        <f t="shared" si="14"/>
        <v>0.1</v>
      </c>
      <c r="H70">
        <f t="shared" si="14"/>
        <v>0.44</v>
      </c>
      <c r="I70">
        <f t="shared" si="14"/>
        <v>0.7</v>
      </c>
      <c r="J70">
        <f t="shared" si="14"/>
        <v>0.42</v>
      </c>
      <c r="K70">
        <f t="shared" si="14"/>
        <v>0.34</v>
      </c>
      <c r="L70">
        <f t="shared" si="14"/>
        <v>0.3</v>
      </c>
      <c r="M70">
        <f t="shared" si="14"/>
        <v>0.35</v>
      </c>
      <c r="N70">
        <f t="shared" si="14"/>
        <v>0.56999999999999995</v>
      </c>
      <c r="O70">
        <f t="shared" si="14"/>
        <v>0.34</v>
      </c>
      <c r="P70">
        <f t="shared" si="14"/>
        <v>1.36</v>
      </c>
      <c r="Q70">
        <f t="shared" si="14"/>
        <v>0.34</v>
      </c>
      <c r="R70">
        <f t="shared" si="14"/>
        <v>0.37</v>
      </c>
      <c r="S70">
        <f t="shared" si="14"/>
        <v>0.43</v>
      </c>
      <c r="T70">
        <f t="shared" si="14"/>
        <v>0.42</v>
      </c>
      <c r="U70">
        <f t="shared" si="14"/>
        <v>0.44</v>
      </c>
      <c r="V70">
        <f t="shared" si="14"/>
        <v>0.9</v>
      </c>
      <c r="W70">
        <f t="shared" si="14"/>
        <v>1.46</v>
      </c>
      <c r="X70">
        <f t="shared" si="14"/>
        <v>0.51</v>
      </c>
      <c r="Y70">
        <f t="shared" si="14"/>
        <v>0.55000000000000004</v>
      </c>
      <c r="Z70">
        <f t="shared" si="14"/>
        <v>0.44</v>
      </c>
      <c r="AA70">
        <f t="shared" si="14"/>
        <v>0.52</v>
      </c>
    </row>
    <row r="71" spans="1:27" x14ac:dyDescent="0.25">
      <c r="A71" s="26" t="s">
        <v>273</v>
      </c>
      <c r="C71" t="str">
        <f>IF(C31=" "," ",IF(C31&gt;0,C31," "))</f>
        <v xml:space="preserve"> </v>
      </c>
      <c r="D71">
        <f t="shared" ref="D71:AA71" si="15">IF(D31=" "," ",IF(D31&gt;0,D31," "))</f>
        <v>0.06</v>
      </c>
      <c r="E71">
        <f t="shared" si="15"/>
        <v>0.05</v>
      </c>
      <c r="F71">
        <f t="shared" si="15"/>
        <v>2.5000000000000001E-2</v>
      </c>
      <c r="G71">
        <f t="shared" si="15"/>
        <v>0.04</v>
      </c>
      <c r="H71">
        <f t="shared" si="15"/>
        <v>0.04</v>
      </c>
      <c r="I71">
        <f t="shared" si="15"/>
        <v>0.06</v>
      </c>
      <c r="J71">
        <f t="shared" si="15"/>
        <v>0.04</v>
      </c>
      <c r="K71">
        <f t="shared" si="15"/>
        <v>0.05</v>
      </c>
      <c r="L71">
        <f t="shared" si="15"/>
        <v>0.05</v>
      </c>
      <c r="M71">
        <f t="shared" si="15"/>
        <v>0.13</v>
      </c>
      <c r="N71">
        <f t="shared" si="15"/>
        <v>0.04</v>
      </c>
      <c r="O71">
        <f t="shared" si="15"/>
        <v>0.06</v>
      </c>
      <c r="P71">
        <f t="shared" si="15"/>
        <v>0.1</v>
      </c>
      <c r="Q71">
        <f t="shared" si="15"/>
        <v>0.19</v>
      </c>
      <c r="R71">
        <f t="shared" si="15"/>
        <v>2.5000000000000001E-2</v>
      </c>
      <c r="S71">
        <f t="shared" si="15"/>
        <v>0.03</v>
      </c>
      <c r="T71">
        <f t="shared" si="15"/>
        <v>0.03</v>
      </c>
      <c r="U71">
        <f t="shared" si="15"/>
        <v>0.03</v>
      </c>
      <c r="V71">
        <f t="shared" si="15"/>
        <v>7.0000000000000007E-2</v>
      </c>
      <c r="W71">
        <f t="shared" si="15"/>
        <v>0.11</v>
      </c>
      <c r="X71">
        <f t="shared" si="15"/>
        <v>0.1</v>
      </c>
      <c r="Y71">
        <f t="shared" si="15"/>
        <v>2.5000000000000001E-2</v>
      </c>
      <c r="Z71">
        <f t="shared" si="15"/>
        <v>4.3999999999999997E-2</v>
      </c>
      <c r="AA71">
        <f t="shared" si="15"/>
        <v>2.5000000000000001E-2</v>
      </c>
    </row>
    <row r="72" spans="1:27" x14ac:dyDescent="0.25">
      <c r="A72" s="26" t="s">
        <v>274</v>
      </c>
      <c r="C72" t="str">
        <f>IF(C61=" "," ",IF(C43&gt;0,C43," "))</f>
        <v xml:space="preserve"> </v>
      </c>
      <c r="D72">
        <f t="shared" ref="D72:AA72" si="16">IF(D61=" "," ",IF(D43&gt;0,D43," "))</f>
        <v>35</v>
      </c>
      <c r="E72">
        <f t="shared" si="16"/>
        <v>32</v>
      </c>
      <c r="F72">
        <f t="shared" si="16"/>
        <v>35</v>
      </c>
      <c r="G72">
        <f t="shared" si="16"/>
        <v>35.5</v>
      </c>
      <c r="H72">
        <f t="shared" si="16"/>
        <v>41.5</v>
      </c>
      <c r="I72">
        <f t="shared" si="16"/>
        <v>127</v>
      </c>
      <c r="J72">
        <f t="shared" si="16"/>
        <v>84</v>
      </c>
      <c r="K72">
        <f t="shared" si="16"/>
        <v>40</v>
      </c>
      <c r="L72">
        <f t="shared" si="16"/>
        <v>41.5</v>
      </c>
      <c r="M72">
        <f t="shared" si="16"/>
        <v>29.5</v>
      </c>
      <c r="N72">
        <f t="shared" si="16"/>
        <v>47</v>
      </c>
      <c r="O72">
        <f t="shared" si="16"/>
        <v>39</v>
      </c>
      <c r="P72">
        <f t="shared" si="16"/>
        <v>66.5</v>
      </c>
      <c r="Q72">
        <f t="shared" si="16"/>
        <v>57</v>
      </c>
      <c r="R72">
        <f t="shared" si="16"/>
        <v>32</v>
      </c>
      <c r="S72">
        <f t="shared" si="16"/>
        <v>39</v>
      </c>
      <c r="T72">
        <f t="shared" si="16"/>
        <v>28</v>
      </c>
      <c r="U72">
        <f t="shared" si="16"/>
        <v>28.5</v>
      </c>
      <c r="V72">
        <f t="shared" si="16"/>
        <v>38</v>
      </c>
      <c r="W72" t="e">
        <f t="shared" si="16"/>
        <v>#DIV/0!</v>
      </c>
      <c r="X72">
        <f t="shared" si="16"/>
        <v>36</v>
      </c>
      <c r="Y72">
        <f t="shared" si="16"/>
        <v>26</v>
      </c>
      <c r="Z72">
        <f t="shared" si="16"/>
        <v>47.5</v>
      </c>
      <c r="AA72">
        <f t="shared" si="16"/>
        <v>31</v>
      </c>
    </row>
    <row r="73" spans="1:27" x14ac:dyDescent="0.25">
      <c r="A73" s="26" t="s">
        <v>279</v>
      </c>
      <c r="C73" s="27" t="str">
        <f>IF(C27=" "," ",IF(C27&gt;0,C27," "))</f>
        <v xml:space="preserve"> </v>
      </c>
      <c r="D73" s="27">
        <f t="shared" ref="D73:AA73" si="17">IF(D27=" "," ",IF(D27&gt;0,D27," "))</f>
        <v>1.97</v>
      </c>
      <c r="E73" s="27">
        <f t="shared" si="17"/>
        <v>1.19</v>
      </c>
      <c r="F73" s="27">
        <f t="shared" si="17"/>
        <v>0.43</v>
      </c>
      <c r="G73" s="27">
        <f t="shared" si="17"/>
        <v>0.49</v>
      </c>
      <c r="H73" s="27">
        <f t="shared" si="17"/>
        <v>0.54</v>
      </c>
      <c r="I73" s="27">
        <f t="shared" si="17"/>
        <v>1.01</v>
      </c>
      <c r="J73" s="27">
        <f t="shared" si="17"/>
        <v>2.31</v>
      </c>
      <c r="K73" s="27">
        <f t="shared" si="17"/>
        <v>3.98</v>
      </c>
      <c r="L73" s="27">
        <f t="shared" si="17"/>
        <v>1.65</v>
      </c>
      <c r="M73" s="27">
        <f t="shared" si="17"/>
        <v>3.46</v>
      </c>
      <c r="N73" s="27">
        <f t="shared" si="17"/>
        <v>2</v>
      </c>
      <c r="O73" s="27">
        <f t="shared" si="17"/>
        <v>2.0699999999999998</v>
      </c>
      <c r="P73" s="27">
        <f t="shared" si="17"/>
        <v>1.74</v>
      </c>
      <c r="Q73" s="27">
        <f t="shared" si="17"/>
        <v>1.35</v>
      </c>
      <c r="R73" s="27">
        <f t="shared" si="17"/>
        <v>0.89</v>
      </c>
      <c r="S73" s="27">
        <f t="shared" si="17"/>
        <v>0.95</v>
      </c>
      <c r="T73" s="27">
        <f t="shared" si="17"/>
        <v>0.71</v>
      </c>
      <c r="U73" s="27">
        <f t="shared" si="17"/>
        <v>0.57999999999999996</v>
      </c>
      <c r="V73" s="27">
        <f t="shared" si="17"/>
        <v>1.5</v>
      </c>
      <c r="W73" s="27">
        <f t="shared" si="17"/>
        <v>1.46</v>
      </c>
      <c r="X73" s="27">
        <f t="shared" si="17"/>
        <v>2.34</v>
      </c>
      <c r="Y73" s="27">
        <f t="shared" si="17"/>
        <v>1.29</v>
      </c>
      <c r="Z73" s="27">
        <f t="shared" si="17"/>
        <v>2.17</v>
      </c>
      <c r="AA73" s="27">
        <f t="shared" si="17"/>
        <v>1.37</v>
      </c>
    </row>
    <row r="74" spans="1:27" x14ac:dyDescent="0.25">
      <c r="A74" s="26" t="s">
        <v>280</v>
      </c>
      <c r="C74" s="27" t="str">
        <f>IF(C32=" "," ",IF(C32&gt;0,C32," "))</f>
        <v xml:space="preserve"> </v>
      </c>
      <c r="D74" s="27">
        <f t="shared" ref="D74:AA74" si="18">IF(D32=" "," ",IF(D32&gt;0,D32," "))</f>
        <v>0.14000000000000001</v>
      </c>
      <c r="E74" s="27">
        <f t="shared" si="18"/>
        <v>0.09</v>
      </c>
      <c r="F74" s="27">
        <f t="shared" si="18"/>
        <v>2.5000000000000001E-2</v>
      </c>
      <c r="G74" s="27">
        <f t="shared" si="18"/>
        <v>0.04</v>
      </c>
      <c r="H74" s="27">
        <f t="shared" si="18"/>
        <v>0.04</v>
      </c>
      <c r="I74" s="27">
        <f t="shared" si="18"/>
        <v>0.06</v>
      </c>
      <c r="J74" s="27">
        <f t="shared" si="18"/>
        <v>0.08</v>
      </c>
      <c r="K74" s="27">
        <f t="shared" si="18"/>
        <v>0.18</v>
      </c>
      <c r="L74" s="27">
        <f t="shared" si="18"/>
        <v>0.09</v>
      </c>
      <c r="M74" s="27">
        <f t="shared" si="18"/>
        <v>0.27</v>
      </c>
      <c r="N74" s="27">
        <f t="shared" si="18"/>
        <v>0.04</v>
      </c>
      <c r="O74" s="27">
        <f t="shared" si="18"/>
        <v>0.12</v>
      </c>
      <c r="P74" s="27">
        <f t="shared" si="18"/>
        <v>0.1</v>
      </c>
      <c r="Q74" s="27">
        <f t="shared" si="18"/>
        <v>0.19</v>
      </c>
      <c r="R74" s="27">
        <f t="shared" si="18"/>
        <v>0.04</v>
      </c>
      <c r="S74" s="27">
        <f t="shared" si="18"/>
        <v>0.03</v>
      </c>
      <c r="T74" s="27">
        <f t="shared" si="18"/>
        <v>0.04</v>
      </c>
      <c r="U74" s="27">
        <f t="shared" si="18"/>
        <v>0.04</v>
      </c>
      <c r="V74" s="27">
        <f t="shared" si="18"/>
        <v>0.1</v>
      </c>
      <c r="W74" s="27">
        <f t="shared" si="18"/>
        <v>0.11</v>
      </c>
      <c r="X74" s="27">
        <f t="shared" si="18"/>
        <v>0.161</v>
      </c>
      <c r="Y74" s="27">
        <f t="shared" si="18"/>
        <v>2.5000000000000001E-2</v>
      </c>
      <c r="Z74" s="27">
        <f t="shared" si="18"/>
        <v>0.10199999999999999</v>
      </c>
      <c r="AA74" s="27">
        <f t="shared" si="18"/>
        <v>2.5000000000000001E-2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102E-B4F7-40D0-B072-200E3D468E8D}">
  <sheetPr codeName="Planilha2"/>
  <dimension ref="A1:AB74"/>
  <sheetViews>
    <sheetView topLeftCell="A61" zoomScale="70" zoomScaleNormal="70" workbookViewId="0">
      <selection activeCell="A73" sqref="A73:XFD74"/>
    </sheetView>
  </sheetViews>
  <sheetFormatPr defaultRowHeight="15" x14ac:dyDescent="0.25"/>
  <cols>
    <col min="1" max="1" width="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18</v>
      </c>
      <c r="Q1" t="s">
        <v>20</v>
      </c>
      <c r="R1" t="s">
        <v>22</v>
      </c>
      <c r="S1" t="s">
        <v>24</v>
      </c>
      <c r="T1" t="s">
        <v>26</v>
      </c>
      <c r="U1" t="s">
        <v>28</v>
      </c>
      <c r="V1" t="s">
        <v>30</v>
      </c>
      <c r="W1" t="s">
        <v>32</v>
      </c>
      <c r="X1" t="s">
        <v>34</v>
      </c>
      <c r="Y1" t="s">
        <v>36</v>
      </c>
      <c r="Z1" t="s">
        <v>38</v>
      </c>
      <c r="AA1" t="s">
        <v>40</v>
      </c>
    </row>
    <row r="2" spans="1:27" x14ac:dyDescent="0.25">
      <c r="O2" t="s">
        <v>136</v>
      </c>
    </row>
    <row r="3" spans="1:27" x14ac:dyDescent="0.25">
      <c r="A3" t="s">
        <v>42</v>
      </c>
      <c r="B3" t="s">
        <v>43</v>
      </c>
    </row>
    <row r="4" spans="1:27" s="2" customFormat="1" x14ac:dyDescent="0.25">
      <c r="A4" s="2" t="s">
        <v>44</v>
      </c>
      <c r="B4" s="2" t="s">
        <v>45</v>
      </c>
      <c r="C4" s="8" t="s">
        <v>183</v>
      </c>
      <c r="D4" s="8" t="s">
        <v>159</v>
      </c>
      <c r="E4" s="8" t="s">
        <v>160</v>
      </c>
      <c r="F4" s="8" t="s">
        <v>161</v>
      </c>
      <c r="G4" s="8" t="s">
        <v>162</v>
      </c>
      <c r="H4" s="8" t="s">
        <v>163</v>
      </c>
      <c r="I4" s="8" t="s">
        <v>184</v>
      </c>
      <c r="J4" s="8" t="s">
        <v>185</v>
      </c>
      <c r="K4" s="8" t="s">
        <v>186</v>
      </c>
      <c r="L4" s="8" t="s">
        <v>167</v>
      </c>
      <c r="M4" s="8" t="s">
        <v>187</v>
      </c>
      <c r="N4" s="8" t="s">
        <v>169</v>
      </c>
      <c r="O4" s="8" t="s">
        <v>170</v>
      </c>
      <c r="P4" s="8" t="s">
        <v>171</v>
      </c>
      <c r="Q4" s="8" t="s">
        <v>188</v>
      </c>
      <c r="R4" s="8" t="s">
        <v>173</v>
      </c>
      <c r="S4" s="8" t="s">
        <v>189</v>
      </c>
      <c r="T4" s="8" t="s">
        <v>190</v>
      </c>
      <c r="U4" s="8" t="s">
        <v>176</v>
      </c>
      <c r="V4" s="8" t="s">
        <v>191</v>
      </c>
      <c r="W4" s="8" t="s">
        <v>192</v>
      </c>
      <c r="X4" s="8" t="s">
        <v>193</v>
      </c>
      <c r="Y4" s="8" t="s">
        <v>194</v>
      </c>
      <c r="Z4" s="8" t="s">
        <v>195</v>
      </c>
      <c r="AA4" s="8" t="s">
        <v>196</v>
      </c>
    </row>
    <row r="5" spans="1:27" ht="30" x14ac:dyDescent="0.25">
      <c r="A5" t="s">
        <v>47</v>
      </c>
      <c r="B5" s="1" t="s">
        <v>48</v>
      </c>
      <c r="C5">
        <v>18.8</v>
      </c>
      <c r="D5">
        <v>22.1</v>
      </c>
      <c r="E5">
        <v>18.8</v>
      </c>
      <c r="F5">
        <v>25.4</v>
      </c>
      <c r="G5">
        <v>25.9</v>
      </c>
      <c r="H5">
        <v>23.8</v>
      </c>
      <c r="I5">
        <v>16.2</v>
      </c>
      <c r="J5">
        <v>25.9</v>
      </c>
      <c r="K5">
        <v>19.2</v>
      </c>
      <c r="L5">
        <v>19.7</v>
      </c>
      <c r="M5">
        <v>20.7</v>
      </c>
      <c r="N5">
        <v>18.2</v>
      </c>
      <c r="O5">
        <v>18.100000000000001</v>
      </c>
      <c r="P5">
        <v>25</v>
      </c>
      <c r="Q5">
        <v>21</v>
      </c>
      <c r="R5">
        <v>19.899999999999999</v>
      </c>
      <c r="S5">
        <v>17</v>
      </c>
      <c r="T5">
        <v>17.2</v>
      </c>
      <c r="U5">
        <v>18.3</v>
      </c>
      <c r="V5">
        <v>20.6</v>
      </c>
      <c r="W5">
        <v>18.899999999999999</v>
      </c>
      <c r="X5">
        <v>17.399999999999999</v>
      </c>
      <c r="Y5">
        <v>16.899999999999999</v>
      </c>
      <c r="Z5">
        <v>14.8</v>
      </c>
      <c r="AA5">
        <v>16.8</v>
      </c>
    </row>
    <row r="6" spans="1:27" x14ac:dyDescent="0.25">
      <c r="A6" t="s">
        <v>49</v>
      </c>
      <c r="B6" t="s">
        <v>50</v>
      </c>
      <c r="C6">
        <v>0.05</v>
      </c>
      <c r="D6">
        <v>0.05</v>
      </c>
      <c r="E6">
        <v>0.05</v>
      </c>
      <c r="F6">
        <v>0.19</v>
      </c>
      <c r="G6">
        <v>7.0000000000000007E-2</v>
      </c>
      <c r="H6">
        <v>0.13</v>
      </c>
      <c r="I6">
        <v>7.0000000000000007E-2</v>
      </c>
      <c r="J6">
        <v>0.05</v>
      </c>
      <c r="K6">
        <v>0.05</v>
      </c>
      <c r="L6">
        <v>0.05</v>
      </c>
      <c r="M6">
        <v>0.05</v>
      </c>
      <c r="N6">
        <v>0.05</v>
      </c>
      <c r="O6">
        <v>0.05</v>
      </c>
      <c r="P6">
        <v>0.12</v>
      </c>
      <c r="Q6">
        <v>0.05</v>
      </c>
      <c r="R6">
        <v>0.08</v>
      </c>
      <c r="S6">
        <v>0.05</v>
      </c>
      <c r="T6">
        <v>0.05</v>
      </c>
      <c r="U6">
        <v>0.1</v>
      </c>
      <c r="V6">
        <v>0.05</v>
      </c>
      <c r="W6">
        <v>0.15</v>
      </c>
      <c r="X6">
        <v>0.11</v>
      </c>
      <c r="Y6">
        <v>0.05</v>
      </c>
      <c r="Z6">
        <v>0.05</v>
      </c>
      <c r="AA6">
        <v>0.05</v>
      </c>
    </row>
    <row r="7" spans="1:27" x14ac:dyDescent="0.25">
      <c r="A7" t="s">
        <v>51</v>
      </c>
      <c r="B7" t="s">
        <v>52</v>
      </c>
      <c r="C7">
        <v>5.0000000000000001E-3</v>
      </c>
      <c r="D7">
        <v>0.01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  <c r="T7">
        <v>5.0000000000000001E-3</v>
      </c>
      <c r="U7">
        <v>5.0000000000000001E-3</v>
      </c>
      <c r="V7">
        <v>5.0000000000000001E-3</v>
      </c>
      <c r="W7">
        <v>5.0000000000000001E-3</v>
      </c>
      <c r="X7">
        <v>5.0000000000000001E-3</v>
      </c>
      <c r="Y7">
        <v>5.0000000000000001E-3</v>
      </c>
      <c r="Z7">
        <v>5.0000000000000001E-3</v>
      </c>
      <c r="AA7">
        <v>5.0000000000000001E-3</v>
      </c>
    </row>
    <row r="8" spans="1:27" x14ac:dyDescent="0.25">
      <c r="A8" t="s">
        <v>53</v>
      </c>
      <c r="B8" t="s">
        <v>54</v>
      </c>
      <c r="C8">
        <v>4.0000000000000001E-3</v>
      </c>
      <c r="D8">
        <v>4.0000000000000001E-3</v>
      </c>
      <c r="E8">
        <v>4.0000000000000001E-3</v>
      </c>
      <c r="F8">
        <v>4.0000000000000001E-3</v>
      </c>
      <c r="G8">
        <v>4.0000000000000001E-3</v>
      </c>
      <c r="H8">
        <v>4.0000000000000001E-3</v>
      </c>
      <c r="I8">
        <v>4.0000000000000001E-3</v>
      </c>
      <c r="J8">
        <v>4.0000000000000001E-3</v>
      </c>
      <c r="K8">
        <v>4.0000000000000001E-3</v>
      </c>
      <c r="L8">
        <v>4.0000000000000001E-3</v>
      </c>
      <c r="M8">
        <v>4.0000000000000001E-3</v>
      </c>
      <c r="N8">
        <v>4.0000000000000001E-3</v>
      </c>
      <c r="O8">
        <v>4.0000000000000001E-3</v>
      </c>
      <c r="P8">
        <v>4.0000000000000001E-3</v>
      </c>
      <c r="Q8">
        <v>4.0000000000000001E-3</v>
      </c>
      <c r="R8">
        <v>4.0000000000000001E-3</v>
      </c>
      <c r="S8">
        <v>4.0000000000000001E-3</v>
      </c>
      <c r="T8">
        <v>4.0000000000000001E-3</v>
      </c>
      <c r="U8">
        <v>4.0000000000000001E-3</v>
      </c>
      <c r="V8">
        <v>4.0000000000000001E-3</v>
      </c>
      <c r="W8">
        <v>4.0000000000000001E-3</v>
      </c>
      <c r="X8">
        <v>4.0000000000000001E-3</v>
      </c>
      <c r="Y8">
        <v>4.0000000000000001E-3</v>
      </c>
      <c r="Z8">
        <v>4.0000000000000001E-3</v>
      </c>
      <c r="AA8">
        <v>4.0000000000000001E-3</v>
      </c>
    </row>
    <row r="9" spans="1:27" x14ac:dyDescent="0.25">
      <c r="A9" t="s">
        <v>55</v>
      </c>
      <c r="B9" t="s">
        <v>56</v>
      </c>
      <c r="C9">
        <v>0.02</v>
      </c>
      <c r="D9">
        <v>0.01</v>
      </c>
      <c r="E9">
        <v>0.02</v>
      </c>
      <c r="F9">
        <v>0.03</v>
      </c>
      <c r="G9">
        <v>0.02</v>
      </c>
      <c r="H9">
        <v>0.02</v>
      </c>
      <c r="I9">
        <v>0.02</v>
      </c>
      <c r="J9">
        <v>0.02</v>
      </c>
      <c r="K9">
        <v>0.01</v>
      </c>
      <c r="L9">
        <v>0.01</v>
      </c>
      <c r="M9">
        <v>0.02</v>
      </c>
      <c r="N9">
        <v>0.02</v>
      </c>
      <c r="O9">
        <v>0.05</v>
      </c>
      <c r="P9">
        <v>0.01</v>
      </c>
      <c r="Q9">
        <v>0.02</v>
      </c>
      <c r="R9">
        <v>0.02</v>
      </c>
      <c r="S9">
        <v>0.02</v>
      </c>
      <c r="T9">
        <v>0.03</v>
      </c>
      <c r="U9">
        <v>0.01</v>
      </c>
      <c r="V9">
        <v>0.02</v>
      </c>
      <c r="W9">
        <v>0.03</v>
      </c>
      <c r="X9">
        <v>0.02</v>
      </c>
      <c r="Y9">
        <v>0.01</v>
      </c>
      <c r="Z9">
        <v>0.03</v>
      </c>
      <c r="AA9">
        <v>0.04</v>
      </c>
    </row>
    <row r="10" spans="1:27" x14ac:dyDescent="0.25">
      <c r="A10" t="s">
        <v>57</v>
      </c>
      <c r="B10" t="s">
        <v>58</v>
      </c>
      <c r="C10">
        <v>4.0000000000000001E-3</v>
      </c>
      <c r="D10">
        <v>4.0000000000000001E-3</v>
      </c>
      <c r="E10">
        <v>4.0000000000000001E-3</v>
      </c>
      <c r="F10">
        <v>4.0000000000000001E-3</v>
      </c>
      <c r="G10">
        <v>4.0000000000000001E-3</v>
      </c>
      <c r="H10">
        <v>4.0000000000000001E-3</v>
      </c>
      <c r="I10">
        <v>4.0000000000000001E-3</v>
      </c>
      <c r="J10">
        <v>4.0000000000000001E-3</v>
      </c>
      <c r="K10">
        <v>4.0000000000000001E-3</v>
      </c>
      <c r="L10">
        <v>4.0000000000000001E-3</v>
      </c>
      <c r="M10">
        <v>4.0000000000000001E-3</v>
      </c>
      <c r="N10">
        <v>4.0000000000000001E-3</v>
      </c>
      <c r="O10">
        <v>4.0000000000000001E-3</v>
      </c>
      <c r="P10">
        <v>1.2E-2</v>
      </c>
      <c r="Q10">
        <v>4.0000000000000001E-3</v>
      </c>
      <c r="R10">
        <v>4.0000000000000001E-3</v>
      </c>
      <c r="S10">
        <v>4.0000000000000001E-3</v>
      </c>
      <c r="T10">
        <v>4.0000000000000001E-3</v>
      </c>
      <c r="U10">
        <v>4.0000000000000001E-3</v>
      </c>
      <c r="V10">
        <v>4.0000000000000001E-3</v>
      </c>
      <c r="W10">
        <v>4.0000000000000001E-3</v>
      </c>
      <c r="X10">
        <v>4.0000000000000001E-3</v>
      </c>
      <c r="Y10">
        <v>4.0000000000000001E-3</v>
      </c>
      <c r="Z10">
        <v>4.0000000000000001E-3</v>
      </c>
      <c r="AA10">
        <v>4.0000000000000001E-3</v>
      </c>
    </row>
    <row r="11" spans="1:27" x14ac:dyDescent="0.25">
      <c r="A11" t="s">
        <v>59</v>
      </c>
      <c r="B11" t="s">
        <v>60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  <c r="AA11">
        <v>0.2</v>
      </c>
    </row>
    <row r="12" spans="1:27" x14ac:dyDescent="0.25">
      <c r="A12" t="s">
        <v>61</v>
      </c>
      <c r="B12" t="s">
        <v>62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  <c r="AA12">
        <v>1E-3</v>
      </c>
    </row>
    <row r="13" spans="1:27" x14ac:dyDescent="0.25">
      <c r="A13" t="s">
        <v>63</v>
      </c>
      <c r="B13" t="s">
        <v>64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</row>
    <row r="14" spans="1:27" x14ac:dyDescent="0.25">
      <c r="A14" t="s">
        <v>65</v>
      </c>
      <c r="B14" t="s">
        <v>66</v>
      </c>
      <c r="C14">
        <v>5.0000000000000001E-3</v>
      </c>
      <c r="D14">
        <v>5.0000000000000001E-3</v>
      </c>
      <c r="E14">
        <v>5.0000000000000001E-3</v>
      </c>
      <c r="F14">
        <v>5.0000000000000001E-3</v>
      </c>
      <c r="G14">
        <v>5.0000000000000001E-3</v>
      </c>
      <c r="H14">
        <v>5.0000000000000001E-3</v>
      </c>
      <c r="I14">
        <v>5.0000000000000001E-3</v>
      </c>
      <c r="J14">
        <v>5.0000000000000001E-3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P14">
        <v>5.0000000000000001E-3</v>
      </c>
      <c r="Q14">
        <v>5.0000000000000001E-3</v>
      </c>
      <c r="R14">
        <v>5.0000000000000001E-3</v>
      </c>
      <c r="S14">
        <v>5.0000000000000001E-3</v>
      </c>
      <c r="T14">
        <v>5.0000000000000001E-3</v>
      </c>
      <c r="U14">
        <v>5.0000000000000001E-3</v>
      </c>
      <c r="V14">
        <v>5.0000000000000001E-3</v>
      </c>
      <c r="W14">
        <v>5.0000000000000001E-3</v>
      </c>
      <c r="X14">
        <v>5.0000000000000001E-3</v>
      </c>
      <c r="Y14">
        <v>5.0000000000000001E-3</v>
      </c>
      <c r="Z14">
        <v>5.0000000000000001E-3</v>
      </c>
      <c r="AA14">
        <v>5.0000000000000001E-3</v>
      </c>
    </row>
    <row r="15" spans="1:27" x14ac:dyDescent="0.25">
      <c r="A15" t="s">
        <v>67</v>
      </c>
      <c r="B15" t="s">
        <v>68</v>
      </c>
      <c r="C15">
        <v>1</v>
      </c>
      <c r="D15">
        <v>1.52</v>
      </c>
      <c r="E15">
        <v>1</v>
      </c>
      <c r="F15">
        <v>1.08</v>
      </c>
      <c r="G15">
        <v>1.64</v>
      </c>
      <c r="H15">
        <v>1.43</v>
      </c>
      <c r="I15">
        <v>1.65</v>
      </c>
      <c r="J15">
        <v>1.53</v>
      </c>
      <c r="K15">
        <v>1.24</v>
      </c>
      <c r="L15">
        <v>1.59</v>
      </c>
      <c r="M15">
        <v>1</v>
      </c>
      <c r="N15">
        <v>1.0900000000000001</v>
      </c>
      <c r="O15">
        <v>2.74</v>
      </c>
      <c r="P15">
        <v>1.4</v>
      </c>
      <c r="Q15">
        <v>1.63</v>
      </c>
      <c r="R15">
        <v>1.32</v>
      </c>
      <c r="S15">
        <v>3.18</v>
      </c>
      <c r="T15">
        <v>1.49</v>
      </c>
      <c r="U15">
        <v>1.6</v>
      </c>
      <c r="V15">
        <v>1.75</v>
      </c>
      <c r="W15">
        <v>1.71</v>
      </c>
      <c r="X15">
        <v>1.51</v>
      </c>
      <c r="Y15">
        <v>2.0099999999999998</v>
      </c>
      <c r="Z15">
        <v>1.17</v>
      </c>
      <c r="AA15">
        <v>1.18</v>
      </c>
    </row>
    <row r="16" spans="1:27" x14ac:dyDescent="0.25">
      <c r="A16" t="s">
        <v>69</v>
      </c>
      <c r="B16" t="s">
        <v>70</v>
      </c>
      <c r="C16">
        <v>0.01</v>
      </c>
      <c r="D16">
        <v>0.01</v>
      </c>
      <c r="E16">
        <v>0.01</v>
      </c>
      <c r="F16">
        <v>0.01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</row>
    <row r="17" spans="1:27" s="2" customFormat="1" x14ac:dyDescent="0.25">
      <c r="A17" s="2" t="s">
        <v>71</v>
      </c>
      <c r="B17" s="2" t="s">
        <v>72</v>
      </c>
      <c r="C17" s="2">
        <v>8.9999999999999993E-3</v>
      </c>
      <c r="D17" s="2">
        <v>8.9999999999999993E-3</v>
      </c>
      <c r="E17" s="2">
        <v>8.9999999999999993E-3</v>
      </c>
      <c r="F17" s="2">
        <v>8.9999999999999993E-3</v>
      </c>
      <c r="G17" s="2">
        <v>8.9999999999999993E-3</v>
      </c>
      <c r="H17" s="2">
        <v>8.9999999999999993E-3</v>
      </c>
      <c r="I17" s="2">
        <v>8.9999999999999993E-3</v>
      </c>
      <c r="J17" s="2">
        <v>8.9999999999999993E-3</v>
      </c>
      <c r="K17" s="2">
        <v>8.9999999999999993E-3</v>
      </c>
      <c r="L17" s="2">
        <v>8.9999999999999993E-3</v>
      </c>
      <c r="M17" s="2">
        <v>8.9999999999999993E-3</v>
      </c>
      <c r="N17" s="2">
        <v>8.9999999999999993E-3</v>
      </c>
      <c r="O17" s="2">
        <v>8.9999999999999993E-3</v>
      </c>
      <c r="P17" s="2">
        <v>8.9999999999999993E-3</v>
      </c>
      <c r="Q17" s="2">
        <v>8.9999999999999993E-3</v>
      </c>
      <c r="R17" s="2">
        <v>8.9999999999999993E-3</v>
      </c>
      <c r="S17" s="2">
        <v>8.9999999999999993E-3</v>
      </c>
      <c r="T17" s="2">
        <v>8.9999999999999993E-3</v>
      </c>
      <c r="U17" s="2">
        <v>8.9999999999999993E-3</v>
      </c>
      <c r="V17" s="2">
        <v>8.9999999999999993E-3</v>
      </c>
      <c r="W17" s="2">
        <v>8.9999999999999993E-3</v>
      </c>
      <c r="X17" s="2">
        <v>8.9999999999999993E-3</v>
      </c>
      <c r="Y17" s="2">
        <v>8.9999999999999993E-3</v>
      </c>
      <c r="Z17" s="2">
        <v>8.9999999999999993E-3</v>
      </c>
      <c r="AA17" s="2">
        <v>8.9999999999999993E-3</v>
      </c>
    </row>
    <row r="18" spans="1:27" s="2" customFormat="1" x14ac:dyDescent="0.25">
      <c r="A18" s="2" t="s">
        <v>73</v>
      </c>
      <c r="B18" s="2" t="s">
        <v>72</v>
      </c>
      <c r="C18" s="2">
        <v>8.9999999999999993E-3</v>
      </c>
      <c r="D18" s="2">
        <v>8.9999999999999993E-3</v>
      </c>
      <c r="E18" s="2">
        <v>8.9999999999999993E-3</v>
      </c>
      <c r="F18" s="2">
        <v>8.9999999999999993E-3</v>
      </c>
      <c r="G18" s="2">
        <v>8.9999999999999993E-3</v>
      </c>
      <c r="H18" s="2">
        <v>8.9999999999999993E-3</v>
      </c>
      <c r="I18" s="2">
        <v>8.9999999999999993E-3</v>
      </c>
      <c r="J18" s="2">
        <v>8.9999999999999993E-3</v>
      </c>
      <c r="K18" s="2">
        <v>8.9999999999999993E-3</v>
      </c>
      <c r="L18" s="2">
        <v>8.9999999999999993E-3</v>
      </c>
      <c r="M18" s="2">
        <v>8.9999999999999993E-3</v>
      </c>
      <c r="N18" s="2">
        <v>8.9999999999999993E-3</v>
      </c>
      <c r="O18" s="2">
        <v>8.9999999999999993E-3</v>
      </c>
      <c r="P18" s="2">
        <v>8.9999999999999993E-3</v>
      </c>
      <c r="Q18" s="2">
        <v>8.9999999999999993E-3</v>
      </c>
      <c r="R18" s="2">
        <v>8.9999999999999993E-3</v>
      </c>
      <c r="S18" s="2">
        <v>8.9999999999999993E-3</v>
      </c>
      <c r="T18" s="2">
        <v>8.9999999999999993E-3</v>
      </c>
      <c r="U18" s="2">
        <v>8.9999999999999993E-3</v>
      </c>
      <c r="V18" s="2">
        <v>8.9999999999999993E-3</v>
      </c>
      <c r="W18" s="2">
        <v>8.9999999999999993E-3</v>
      </c>
      <c r="X18" s="2">
        <v>8.9999999999999993E-3</v>
      </c>
      <c r="Y18" s="2">
        <v>8.9999999999999993E-3</v>
      </c>
      <c r="Z18" s="2">
        <v>8.9999999999999993E-3</v>
      </c>
      <c r="AA18" s="2">
        <v>8.9999999999999993E-3</v>
      </c>
    </row>
    <row r="19" spans="1:27" x14ac:dyDescent="0.25">
      <c r="A19" t="s">
        <v>74</v>
      </c>
      <c r="B19" t="s">
        <v>75</v>
      </c>
      <c r="C19">
        <v>53.5</v>
      </c>
      <c r="D19">
        <v>62.4</v>
      </c>
      <c r="E19">
        <v>59.9</v>
      </c>
      <c r="F19">
        <v>58.8</v>
      </c>
      <c r="G19">
        <v>55.5</v>
      </c>
      <c r="H19">
        <v>85</v>
      </c>
      <c r="I19">
        <v>102</v>
      </c>
      <c r="J19">
        <v>62.3</v>
      </c>
      <c r="K19">
        <v>54.5</v>
      </c>
      <c r="L19">
        <v>62</v>
      </c>
      <c r="M19">
        <v>70.099999999999994</v>
      </c>
      <c r="N19">
        <v>59.7</v>
      </c>
      <c r="O19">
        <v>107</v>
      </c>
      <c r="P19">
        <v>55</v>
      </c>
      <c r="Q19">
        <v>40.299999999999997</v>
      </c>
      <c r="R19">
        <v>58.2</v>
      </c>
      <c r="S19">
        <v>183</v>
      </c>
      <c r="T19">
        <v>45.5</v>
      </c>
      <c r="U19">
        <v>51</v>
      </c>
      <c r="V19">
        <v>61</v>
      </c>
      <c r="W19">
        <v>79</v>
      </c>
      <c r="X19">
        <v>63.9</v>
      </c>
      <c r="Y19">
        <v>54.3</v>
      </c>
      <c r="Z19">
        <v>50.3</v>
      </c>
      <c r="AA19">
        <v>58.3</v>
      </c>
    </row>
    <row r="20" spans="1:27" x14ac:dyDescent="0.25">
      <c r="A20" t="s">
        <v>76</v>
      </c>
      <c r="B20" t="s">
        <v>77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11</v>
      </c>
      <c r="N20">
        <v>11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11</v>
      </c>
      <c r="U20">
        <v>10</v>
      </c>
      <c r="V20">
        <v>16</v>
      </c>
      <c r="W20">
        <v>10</v>
      </c>
      <c r="X20">
        <v>10</v>
      </c>
      <c r="Y20">
        <v>36</v>
      </c>
      <c r="Z20">
        <v>46</v>
      </c>
      <c r="AA20">
        <v>94</v>
      </c>
    </row>
    <row r="21" spans="1:27" x14ac:dyDescent="0.25">
      <c r="A21" t="s">
        <v>78</v>
      </c>
      <c r="B21" t="s">
        <v>79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0.02</v>
      </c>
      <c r="X21">
        <v>0.01</v>
      </c>
      <c r="Y21">
        <v>0.01</v>
      </c>
      <c r="Z21">
        <v>0.01</v>
      </c>
      <c r="AA21">
        <v>0.01</v>
      </c>
    </row>
    <row r="22" spans="1:27" x14ac:dyDescent="0.25">
      <c r="A22" t="s">
        <v>80</v>
      </c>
      <c r="B22" t="s">
        <v>81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25">
      <c r="A23" t="s">
        <v>82</v>
      </c>
      <c r="B23" t="s">
        <v>81</v>
      </c>
      <c r="C23">
        <v>26</v>
      </c>
      <c r="D23">
        <v>26</v>
      </c>
      <c r="E23">
        <v>26</v>
      </c>
      <c r="F23">
        <v>26</v>
      </c>
      <c r="G23">
        <v>26</v>
      </c>
      <c r="H23">
        <v>26</v>
      </c>
      <c r="I23">
        <v>26</v>
      </c>
      <c r="J23">
        <v>26</v>
      </c>
      <c r="K23">
        <v>26</v>
      </c>
      <c r="L23">
        <v>26</v>
      </c>
      <c r="M23">
        <v>26</v>
      </c>
      <c r="N23">
        <v>26</v>
      </c>
      <c r="O23">
        <v>26</v>
      </c>
      <c r="P23">
        <v>26</v>
      </c>
      <c r="Q23">
        <v>26</v>
      </c>
      <c r="R23">
        <v>26</v>
      </c>
      <c r="S23">
        <v>26</v>
      </c>
      <c r="T23">
        <v>26</v>
      </c>
      <c r="U23">
        <v>26</v>
      </c>
      <c r="V23">
        <v>26</v>
      </c>
      <c r="W23">
        <v>26</v>
      </c>
      <c r="X23">
        <v>26</v>
      </c>
      <c r="Y23">
        <v>30</v>
      </c>
      <c r="Z23">
        <v>88</v>
      </c>
      <c r="AA23">
        <v>26</v>
      </c>
    </row>
    <row r="24" spans="1:27" ht="30" x14ac:dyDescent="0.25">
      <c r="A24" t="s">
        <v>83</v>
      </c>
      <c r="B24" s="1" t="s">
        <v>48</v>
      </c>
      <c r="D24">
        <v>17.600000000000001</v>
      </c>
      <c r="E24">
        <v>21.6</v>
      </c>
      <c r="F24">
        <v>22.4</v>
      </c>
      <c r="G24">
        <v>24.4</v>
      </c>
      <c r="H24">
        <v>21.1</v>
      </c>
      <c r="I24">
        <v>21.8</v>
      </c>
      <c r="J24">
        <v>22.1</v>
      </c>
      <c r="K24">
        <v>18.2</v>
      </c>
      <c r="L24">
        <v>16.100000000000001</v>
      </c>
      <c r="M24">
        <v>24.7</v>
      </c>
      <c r="N24">
        <v>21.3</v>
      </c>
      <c r="O24">
        <v>22.4</v>
      </c>
      <c r="P24">
        <v>20.3</v>
      </c>
      <c r="Q24">
        <v>21.1</v>
      </c>
      <c r="R24">
        <v>15.1</v>
      </c>
      <c r="S24">
        <v>16.2</v>
      </c>
      <c r="T24">
        <v>19.399999999999999</v>
      </c>
      <c r="U24">
        <v>15.2</v>
      </c>
      <c r="V24">
        <v>16.100000000000001</v>
      </c>
      <c r="W24">
        <v>34.6</v>
      </c>
      <c r="X24">
        <v>29.8</v>
      </c>
      <c r="Y24">
        <v>17.5</v>
      </c>
      <c r="Z24">
        <v>19.5</v>
      </c>
      <c r="AA24">
        <v>19.2</v>
      </c>
    </row>
    <row r="25" spans="1:27" x14ac:dyDescent="0.25">
      <c r="A25" t="s">
        <v>85</v>
      </c>
      <c r="B25" t="s">
        <v>86</v>
      </c>
      <c r="C25">
        <v>2E-3</v>
      </c>
      <c r="E25">
        <v>2E-3</v>
      </c>
      <c r="G25">
        <v>2E-3</v>
      </c>
      <c r="H25">
        <v>2E-3</v>
      </c>
      <c r="I25">
        <v>2E-3</v>
      </c>
      <c r="J25">
        <v>2E-3</v>
      </c>
      <c r="K25">
        <v>2E-3</v>
      </c>
      <c r="L25">
        <v>2E-3</v>
      </c>
      <c r="M25">
        <v>2E-3</v>
      </c>
      <c r="N25">
        <v>2E-3</v>
      </c>
      <c r="O25">
        <v>2E-3</v>
      </c>
      <c r="P25">
        <v>2E-3</v>
      </c>
      <c r="Q25">
        <v>2E-3</v>
      </c>
      <c r="R25">
        <v>2E-3</v>
      </c>
      <c r="S25">
        <v>2E-3</v>
      </c>
      <c r="T25">
        <v>2E-3</v>
      </c>
      <c r="U25">
        <v>2E-3</v>
      </c>
      <c r="V25">
        <v>2E-3</v>
      </c>
      <c r="W25">
        <v>2E-3</v>
      </c>
      <c r="X25">
        <v>2E-3</v>
      </c>
      <c r="Y25">
        <v>2E-3</v>
      </c>
      <c r="Z25">
        <v>2E-3</v>
      </c>
      <c r="AA25">
        <v>2E-3</v>
      </c>
    </row>
    <row r="26" spans="1:27" s="2" customFormat="1" x14ac:dyDescent="0.25">
      <c r="A26" s="2" t="s">
        <v>87</v>
      </c>
      <c r="B26" s="2" t="s">
        <v>88</v>
      </c>
      <c r="C26" s="2">
        <v>0.1</v>
      </c>
      <c r="D26" s="2">
        <v>0.1</v>
      </c>
      <c r="E26" s="2">
        <v>0.1</v>
      </c>
      <c r="F26" s="2">
        <v>0.2</v>
      </c>
      <c r="G26" s="2">
        <v>0.1</v>
      </c>
      <c r="H26" s="2">
        <v>0.14000000000000001</v>
      </c>
      <c r="I26" s="2">
        <v>0.16</v>
      </c>
      <c r="J26" s="2">
        <v>0.1</v>
      </c>
      <c r="K26" s="2">
        <v>0.1</v>
      </c>
      <c r="L26" s="2">
        <v>0.1</v>
      </c>
      <c r="M26" s="2">
        <v>0.1</v>
      </c>
      <c r="N26" s="2">
        <v>0.13</v>
      </c>
      <c r="O26" s="2">
        <v>0.1</v>
      </c>
      <c r="P26" s="2">
        <v>0.12</v>
      </c>
      <c r="Q26" s="2">
        <v>0.1</v>
      </c>
      <c r="R26" s="2">
        <v>0.18</v>
      </c>
      <c r="S26" s="2">
        <v>0.18</v>
      </c>
      <c r="T26" s="2">
        <v>0.1</v>
      </c>
      <c r="U26" s="2">
        <v>0.14000000000000001</v>
      </c>
      <c r="V26" s="2">
        <v>0.11</v>
      </c>
      <c r="W26" s="2">
        <v>0.1</v>
      </c>
      <c r="X26" s="2">
        <v>0.14000000000000001</v>
      </c>
      <c r="Y26" s="2">
        <v>0.25</v>
      </c>
      <c r="Z26" s="2">
        <v>0.31</v>
      </c>
      <c r="AA26" s="2">
        <v>0.54</v>
      </c>
    </row>
    <row r="27" spans="1:27" s="2" customFormat="1" x14ac:dyDescent="0.25">
      <c r="A27" s="2" t="s">
        <v>89</v>
      </c>
      <c r="B27" s="2" t="s">
        <v>88</v>
      </c>
      <c r="C27" s="2">
        <v>0.14000000000000001</v>
      </c>
      <c r="D27" s="2">
        <v>0.14000000000000001</v>
      </c>
      <c r="E27" s="2">
        <v>0.22</v>
      </c>
      <c r="F27" s="2">
        <v>0.35</v>
      </c>
      <c r="G27" s="2">
        <v>0.2</v>
      </c>
      <c r="H27" s="2">
        <v>0.14000000000000001</v>
      </c>
      <c r="I27" s="2">
        <v>0.16</v>
      </c>
      <c r="J27" s="2">
        <v>0.13</v>
      </c>
      <c r="K27" s="2">
        <v>0.16</v>
      </c>
      <c r="L27" s="2">
        <v>0.1</v>
      </c>
      <c r="M27" s="2">
        <v>0.2</v>
      </c>
      <c r="N27" s="2">
        <v>0.37</v>
      </c>
      <c r="O27" s="2">
        <v>0.4</v>
      </c>
      <c r="P27" s="2">
        <v>0.16</v>
      </c>
      <c r="Q27" s="2">
        <v>0.17</v>
      </c>
      <c r="R27" s="2">
        <v>0.28000000000000003</v>
      </c>
      <c r="S27" s="2">
        <v>0.23</v>
      </c>
      <c r="T27" s="2">
        <v>0.25</v>
      </c>
      <c r="U27" s="2">
        <v>0.18</v>
      </c>
      <c r="V27" s="2">
        <v>0.23</v>
      </c>
      <c r="W27" s="2">
        <v>0.32</v>
      </c>
      <c r="X27" s="2">
        <v>0.28000000000000003</v>
      </c>
      <c r="Y27" s="2">
        <v>1.23</v>
      </c>
      <c r="Z27" s="2">
        <v>0.83</v>
      </c>
      <c r="AA27" s="2">
        <v>2.5499999999999998</v>
      </c>
    </row>
    <row r="28" spans="1:27" x14ac:dyDescent="0.25">
      <c r="A28" t="s">
        <v>90</v>
      </c>
      <c r="B28" t="s">
        <v>91</v>
      </c>
      <c r="C28">
        <v>0.05</v>
      </c>
      <c r="D28">
        <v>0.05</v>
      </c>
      <c r="E28">
        <v>0.05</v>
      </c>
      <c r="F28">
        <v>0.05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0.51</v>
      </c>
      <c r="N28">
        <v>0.05</v>
      </c>
      <c r="O28">
        <v>0.05</v>
      </c>
      <c r="P28">
        <v>0.05</v>
      </c>
      <c r="Q28">
        <v>0.36</v>
      </c>
      <c r="R28">
        <v>0.05</v>
      </c>
      <c r="S28">
        <v>0.05</v>
      </c>
      <c r="T28">
        <v>0.05</v>
      </c>
      <c r="U28">
        <v>0.19</v>
      </c>
      <c r="V28">
        <v>0.05</v>
      </c>
      <c r="W28">
        <v>0.05</v>
      </c>
      <c r="X28">
        <v>0.05</v>
      </c>
      <c r="Y28">
        <v>0.05</v>
      </c>
      <c r="Z28">
        <v>0.05</v>
      </c>
      <c r="AA28">
        <v>0.05</v>
      </c>
    </row>
    <row r="29" spans="1:27" x14ac:dyDescent="0.25">
      <c r="A29" t="s">
        <v>92</v>
      </c>
      <c r="B29" t="s">
        <v>93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0.04</v>
      </c>
      <c r="X29">
        <v>0.02</v>
      </c>
      <c r="Y29">
        <v>0.02</v>
      </c>
      <c r="Z29">
        <v>0.02</v>
      </c>
      <c r="AA29">
        <v>0.02</v>
      </c>
    </row>
    <row r="30" spans="1:27" x14ac:dyDescent="0.25">
      <c r="A30" t="s">
        <v>94</v>
      </c>
      <c r="B30" t="s">
        <v>95</v>
      </c>
      <c r="C30">
        <v>0.1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  <c r="Z30">
        <v>0.1</v>
      </c>
      <c r="AA30">
        <v>0.1</v>
      </c>
    </row>
    <row r="31" spans="1:27" s="2" customFormat="1" x14ac:dyDescent="0.25">
      <c r="A31" s="2" t="s">
        <v>96</v>
      </c>
      <c r="B31" s="2" t="s">
        <v>97</v>
      </c>
      <c r="C31" s="2">
        <v>0.06</v>
      </c>
      <c r="D31" s="2">
        <v>0.03</v>
      </c>
      <c r="E31" s="2">
        <v>0.03</v>
      </c>
      <c r="F31" s="2">
        <v>0.08</v>
      </c>
      <c r="G31" s="2">
        <v>0.04</v>
      </c>
      <c r="H31" s="2">
        <v>0.03</v>
      </c>
      <c r="I31" s="2">
        <v>0.04</v>
      </c>
      <c r="J31" s="2">
        <v>0.04</v>
      </c>
      <c r="K31" s="2">
        <v>0.03</v>
      </c>
      <c r="L31" s="2">
        <v>2.5000000000000001E-2</v>
      </c>
      <c r="M31" s="2">
        <v>7.0000000000000007E-2</v>
      </c>
      <c r="N31" s="2">
        <v>0.04</v>
      </c>
      <c r="O31" s="2">
        <v>0.05</v>
      </c>
      <c r="P31" s="2">
        <v>0.04</v>
      </c>
      <c r="Q31" s="2">
        <v>0.04</v>
      </c>
      <c r="R31" s="2">
        <v>7.0000000000000007E-2</v>
      </c>
      <c r="S31" s="2">
        <v>7.0000000000000007E-2</v>
      </c>
      <c r="T31" s="2">
        <v>0.05</v>
      </c>
      <c r="U31" s="2">
        <v>0.04</v>
      </c>
      <c r="V31" s="2">
        <v>0.05</v>
      </c>
      <c r="W31" s="2">
        <v>2.5000000000000001E-2</v>
      </c>
      <c r="X31" s="2">
        <v>0.03</v>
      </c>
      <c r="Y31" s="2">
        <v>0.17699999999999999</v>
      </c>
      <c r="Z31" s="2">
        <v>0.28999999999999998</v>
      </c>
      <c r="AA31" s="2">
        <v>0.56699999999999995</v>
      </c>
    </row>
    <row r="32" spans="1:27" s="2" customFormat="1" x14ac:dyDescent="0.25">
      <c r="A32" s="2" t="s">
        <v>98</v>
      </c>
      <c r="B32" s="2" t="s">
        <v>97</v>
      </c>
      <c r="C32" s="2">
        <v>0.09</v>
      </c>
      <c r="D32" s="2">
        <v>0.03</v>
      </c>
      <c r="E32" s="2">
        <v>0.04</v>
      </c>
      <c r="F32" s="2">
        <v>0.11</v>
      </c>
      <c r="G32" s="2">
        <v>0.05</v>
      </c>
      <c r="H32" s="2">
        <v>0.04</v>
      </c>
      <c r="I32" s="2">
        <v>0.04</v>
      </c>
      <c r="J32" s="2">
        <v>0.04</v>
      </c>
      <c r="K32" s="2">
        <v>0.03</v>
      </c>
      <c r="L32" s="2">
        <v>0.03</v>
      </c>
      <c r="M32" s="2">
        <v>0.16</v>
      </c>
      <c r="N32" s="2">
        <v>0.11</v>
      </c>
      <c r="O32" s="2">
        <v>0.14000000000000001</v>
      </c>
      <c r="P32" s="2">
        <v>0.05</v>
      </c>
      <c r="Q32" s="2">
        <v>0.05</v>
      </c>
      <c r="R32" s="2">
        <v>7.0000000000000007E-2</v>
      </c>
      <c r="S32" s="2">
        <v>7.0000000000000007E-2</v>
      </c>
      <c r="T32" s="2">
        <v>0.11</v>
      </c>
      <c r="U32" s="2">
        <v>0.04</v>
      </c>
      <c r="V32" s="2">
        <v>7.0000000000000007E-2</v>
      </c>
      <c r="W32" s="2">
        <v>0.15</v>
      </c>
      <c r="X32" s="2">
        <v>5.3999999999999999E-2</v>
      </c>
      <c r="Y32" s="2">
        <v>0.17699999999999999</v>
      </c>
      <c r="Z32" s="2">
        <v>0.38100000000000001</v>
      </c>
      <c r="AA32" s="2">
        <v>0.56699999999999995</v>
      </c>
    </row>
    <row r="33" spans="1:27" x14ac:dyDescent="0.25">
      <c r="A33" t="s">
        <v>99</v>
      </c>
      <c r="B33" t="s">
        <v>100</v>
      </c>
      <c r="C33">
        <v>2.0000000000000001E-4</v>
      </c>
      <c r="D33">
        <v>2.0000000000000001E-4</v>
      </c>
      <c r="E33">
        <v>2.0000000000000001E-4</v>
      </c>
      <c r="F33">
        <v>2.0000000000000001E-4</v>
      </c>
      <c r="G33">
        <v>2.0000000000000001E-4</v>
      </c>
      <c r="H33">
        <v>2.0000000000000001E-4</v>
      </c>
      <c r="I33">
        <v>2.0000000000000001E-4</v>
      </c>
      <c r="J33">
        <v>2.0000000000000001E-4</v>
      </c>
      <c r="K33">
        <v>2.0000000000000001E-4</v>
      </c>
      <c r="L33">
        <v>2.0000000000000001E-4</v>
      </c>
      <c r="M33">
        <v>2.0000000000000001E-4</v>
      </c>
      <c r="N33">
        <v>2.0000000000000001E-4</v>
      </c>
      <c r="O33">
        <v>2.0000000000000001E-4</v>
      </c>
      <c r="P33">
        <v>2.0000000000000001E-4</v>
      </c>
      <c r="Q33">
        <v>2.0000000000000001E-4</v>
      </c>
      <c r="R33">
        <v>2.0000000000000001E-4</v>
      </c>
      <c r="S33">
        <v>2.0000000000000001E-4</v>
      </c>
      <c r="T33">
        <v>2.0000000000000001E-4</v>
      </c>
      <c r="U33">
        <v>2.0000000000000001E-4</v>
      </c>
      <c r="V33">
        <v>2.0000000000000001E-4</v>
      </c>
      <c r="W33">
        <v>2.0000000000000001E-4</v>
      </c>
      <c r="X33">
        <v>2.0000000000000001E-4</v>
      </c>
      <c r="Y33">
        <v>2.0000000000000001E-4</v>
      </c>
      <c r="Z33">
        <v>2.0000000000000001E-4</v>
      </c>
      <c r="AA33">
        <v>2.0000000000000001E-4</v>
      </c>
    </row>
    <row r="34" spans="1:27" x14ac:dyDescent="0.25">
      <c r="A34" t="s">
        <v>101</v>
      </c>
      <c r="B34" t="s">
        <v>102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  <c r="M34">
        <v>0.01</v>
      </c>
      <c r="N34">
        <v>1.9E-2</v>
      </c>
      <c r="O34">
        <v>0.01</v>
      </c>
      <c r="P34">
        <v>0.01</v>
      </c>
      <c r="Q34">
        <v>0.01</v>
      </c>
      <c r="R34">
        <v>0.01</v>
      </c>
      <c r="S34">
        <v>0.01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</row>
    <row r="35" spans="1:27" x14ac:dyDescent="0.25">
      <c r="A35" t="s">
        <v>103</v>
      </c>
      <c r="B35" t="s">
        <v>104</v>
      </c>
      <c r="C35">
        <v>0.28000000000000003</v>
      </c>
      <c r="D35">
        <v>0.11</v>
      </c>
      <c r="E35">
        <v>0.1</v>
      </c>
      <c r="F35">
        <v>0.2</v>
      </c>
      <c r="G35">
        <v>0.02</v>
      </c>
      <c r="H35">
        <v>0.06</v>
      </c>
      <c r="I35">
        <v>0.02</v>
      </c>
      <c r="J35">
        <v>0.02</v>
      </c>
      <c r="K35">
        <v>0.02</v>
      </c>
      <c r="L35">
        <v>0.02</v>
      </c>
      <c r="M35">
        <v>0.06</v>
      </c>
      <c r="N35">
        <v>0.02</v>
      </c>
      <c r="O35">
        <v>0.13</v>
      </c>
      <c r="P35">
        <v>0.08</v>
      </c>
      <c r="Q35">
        <v>0.08</v>
      </c>
      <c r="R35">
        <v>7.0000000000000007E-2</v>
      </c>
      <c r="S35">
        <v>0.02</v>
      </c>
      <c r="T35">
        <v>0.03</v>
      </c>
      <c r="U35">
        <v>0.04</v>
      </c>
      <c r="V35">
        <v>0.04</v>
      </c>
      <c r="W35">
        <v>0.02</v>
      </c>
      <c r="X35">
        <v>0.02</v>
      </c>
      <c r="Y35">
        <v>0.08</v>
      </c>
      <c r="Z35">
        <v>0.06</v>
      </c>
      <c r="AA35">
        <v>0.09</v>
      </c>
    </row>
    <row r="36" spans="1:27" x14ac:dyDescent="0.25">
      <c r="A36" t="s">
        <v>105</v>
      </c>
      <c r="B36" t="s">
        <v>106</v>
      </c>
      <c r="C36">
        <v>0.05</v>
      </c>
      <c r="D36">
        <v>0.02</v>
      </c>
      <c r="E36">
        <v>0.05</v>
      </c>
      <c r="F36">
        <v>0.02</v>
      </c>
      <c r="G36">
        <v>0.02</v>
      </c>
      <c r="H36">
        <v>0.02</v>
      </c>
      <c r="I36">
        <v>0.02</v>
      </c>
      <c r="J36">
        <v>0.02</v>
      </c>
      <c r="K36">
        <v>0.02</v>
      </c>
      <c r="L36">
        <v>0.02</v>
      </c>
      <c r="M36">
        <v>0.02</v>
      </c>
      <c r="N36">
        <v>0.02</v>
      </c>
      <c r="O36">
        <v>0.02</v>
      </c>
      <c r="P36">
        <v>0.02</v>
      </c>
      <c r="Q36">
        <v>0.02</v>
      </c>
      <c r="R36">
        <v>0.02</v>
      </c>
      <c r="S36">
        <v>0.02</v>
      </c>
      <c r="T36">
        <v>0.02</v>
      </c>
      <c r="U36">
        <v>0.02</v>
      </c>
      <c r="V36">
        <v>0.03</v>
      </c>
      <c r="W36">
        <v>0.02</v>
      </c>
      <c r="X36">
        <v>0.02</v>
      </c>
      <c r="Y36">
        <v>0.02</v>
      </c>
      <c r="Z36">
        <v>0.03</v>
      </c>
      <c r="AA36">
        <v>0.03</v>
      </c>
    </row>
    <row r="37" spans="1:27" ht="45" x14ac:dyDescent="0.25">
      <c r="A37" t="s">
        <v>107</v>
      </c>
      <c r="B37" s="1" t="s">
        <v>108</v>
      </c>
      <c r="C37">
        <v>0.14000000000000001</v>
      </c>
      <c r="D37">
        <v>0.08</v>
      </c>
      <c r="E37">
        <v>0.06</v>
      </c>
      <c r="F37">
        <v>0.06</v>
      </c>
      <c r="G37">
        <v>0.06</v>
      </c>
      <c r="H37">
        <v>0.2</v>
      </c>
      <c r="I37">
        <v>0.17</v>
      </c>
      <c r="J37">
        <v>0.17</v>
      </c>
      <c r="K37">
        <v>0.06</v>
      </c>
      <c r="L37">
        <v>0.06</v>
      </c>
      <c r="M37">
        <v>0.13</v>
      </c>
      <c r="N37">
        <v>7.0000000000000007E-2</v>
      </c>
      <c r="O37">
        <v>0.1</v>
      </c>
      <c r="P37">
        <v>0.06</v>
      </c>
      <c r="Q37">
        <v>0.06</v>
      </c>
      <c r="R37">
        <v>0.08</v>
      </c>
      <c r="S37">
        <v>0.06</v>
      </c>
      <c r="T37">
        <v>0.06</v>
      </c>
      <c r="U37">
        <v>0.06</v>
      </c>
      <c r="V37">
        <v>0.06</v>
      </c>
      <c r="W37">
        <v>0.06</v>
      </c>
      <c r="X37">
        <v>0.06</v>
      </c>
      <c r="Y37">
        <v>0.06</v>
      </c>
      <c r="Z37">
        <v>7.0000000000000007E-2</v>
      </c>
      <c r="AA37">
        <v>0.28999999999999998</v>
      </c>
    </row>
    <row r="38" spans="1:27" x14ac:dyDescent="0.25">
      <c r="A38" t="s">
        <v>109</v>
      </c>
      <c r="B38" t="s">
        <v>86</v>
      </c>
      <c r="C38">
        <v>2.5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  <c r="P38">
        <v>2.5</v>
      </c>
      <c r="Q38">
        <v>2.5</v>
      </c>
      <c r="R38">
        <v>2.5</v>
      </c>
      <c r="S38">
        <v>2.5</v>
      </c>
      <c r="T38">
        <v>2.5</v>
      </c>
      <c r="U38">
        <v>2.5</v>
      </c>
      <c r="V38">
        <v>2.5</v>
      </c>
      <c r="W38">
        <v>2.5</v>
      </c>
      <c r="X38">
        <v>2.5</v>
      </c>
      <c r="Y38">
        <v>2.5</v>
      </c>
      <c r="Z38">
        <v>2.5</v>
      </c>
      <c r="AA38">
        <v>2.5</v>
      </c>
    </row>
    <row r="39" spans="1:27" x14ac:dyDescent="0.25">
      <c r="A39" t="s">
        <v>110</v>
      </c>
      <c r="B39" t="s">
        <v>81</v>
      </c>
      <c r="C39">
        <v>7.7</v>
      </c>
      <c r="D39">
        <v>8.5299999999999994</v>
      </c>
      <c r="E39">
        <v>7.9</v>
      </c>
      <c r="F39">
        <v>3.73</v>
      </c>
      <c r="G39">
        <v>4.96</v>
      </c>
      <c r="H39">
        <v>4.3899999999999997</v>
      </c>
      <c r="I39">
        <v>4.3</v>
      </c>
      <c r="J39">
        <v>5.01</v>
      </c>
      <c r="K39">
        <v>8.3000000000000007</v>
      </c>
      <c r="L39">
        <v>6.15</v>
      </c>
      <c r="M39">
        <v>6.7</v>
      </c>
      <c r="N39">
        <v>7.22</v>
      </c>
      <c r="O39">
        <v>6.98</v>
      </c>
      <c r="P39">
        <v>6.8</v>
      </c>
      <c r="Q39">
        <v>7.22</v>
      </c>
      <c r="R39">
        <v>5.76</v>
      </c>
      <c r="S39">
        <v>5.76</v>
      </c>
      <c r="T39">
        <v>5.03</v>
      </c>
      <c r="U39">
        <v>6.26</v>
      </c>
      <c r="V39">
        <v>6.35</v>
      </c>
      <c r="W39">
        <v>7.69</v>
      </c>
      <c r="X39">
        <v>7.19</v>
      </c>
      <c r="Y39">
        <v>5.2</v>
      </c>
      <c r="Z39">
        <v>7.94</v>
      </c>
      <c r="AA39">
        <v>7.81</v>
      </c>
    </row>
    <row r="40" spans="1:27" s="2" customFormat="1" x14ac:dyDescent="0.25">
      <c r="A40" s="2" t="s">
        <v>111</v>
      </c>
      <c r="B40" s="2" t="s">
        <v>46</v>
      </c>
      <c r="C40" s="2">
        <v>7.1</v>
      </c>
      <c r="D40" s="2">
        <v>7.22</v>
      </c>
      <c r="E40" s="2">
        <v>6.88</v>
      </c>
      <c r="F40" s="2">
        <v>7.6</v>
      </c>
      <c r="G40" s="2">
        <v>7.13</v>
      </c>
      <c r="H40" s="2">
        <v>7.11</v>
      </c>
      <c r="I40" s="2">
        <v>6.97</v>
      </c>
      <c r="J40" s="2">
        <v>7.56</v>
      </c>
      <c r="K40" s="2">
        <v>7.37</v>
      </c>
      <c r="L40" s="2">
        <v>7.52</v>
      </c>
      <c r="M40" s="2">
        <v>7.27</v>
      </c>
      <c r="N40" s="2">
        <v>7.67</v>
      </c>
      <c r="O40" s="2">
        <v>7.52</v>
      </c>
      <c r="P40" s="2">
        <v>6.49</v>
      </c>
      <c r="Q40" s="2">
        <v>7.42</v>
      </c>
      <c r="R40" s="2">
        <v>7.01</v>
      </c>
      <c r="S40" s="2">
        <v>7.2</v>
      </c>
      <c r="T40" s="2">
        <v>7.76</v>
      </c>
      <c r="U40" s="2">
        <v>6.59</v>
      </c>
      <c r="V40" s="2">
        <v>6.22</v>
      </c>
      <c r="W40" s="2">
        <v>7.73</v>
      </c>
      <c r="X40" s="2">
        <v>7.13</v>
      </c>
      <c r="Y40" s="2">
        <v>7.14</v>
      </c>
      <c r="Z40" s="2">
        <v>6.76</v>
      </c>
      <c r="AA40" s="2">
        <v>7.06</v>
      </c>
    </row>
    <row r="41" spans="1:27" x14ac:dyDescent="0.25">
      <c r="A41" t="s">
        <v>112</v>
      </c>
      <c r="B41" t="s">
        <v>113</v>
      </c>
      <c r="C41">
        <v>5.0000000000000001E-3</v>
      </c>
      <c r="D41">
        <v>5.0000000000000001E-3</v>
      </c>
      <c r="E41">
        <v>5.0000000000000001E-3</v>
      </c>
      <c r="F41">
        <v>5.0000000000000001E-3</v>
      </c>
      <c r="G41">
        <v>5.0000000000000001E-3</v>
      </c>
      <c r="H41">
        <v>5.0000000000000001E-3</v>
      </c>
      <c r="I41">
        <v>5.0000000000000001E-3</v>
      </c>
      <c r="J41">
        <v>5.0000000000000001E-3</v>
      </c>
      <c r="K41">
        <v>5.0000000000000001E-3</v>
      </c>
      <c r="L41">
        <v>5.0000000000000001E-3</v>
      </c>
      <c r="M41">
        <v>5.0000000000000001E-3</v>
      </c>
      <c r="N41">
        <v>5.0000000000000001E-3</v>
      </c>
      <c r="O41">
        <v>5.0000000000000001E-3</v>
      </c>
      <c r="P41">
        <v>5.0000000000000001E-3</v>
      </c>
      <c r="Q41">
        <v>5.0000000000000001E-3</v>
      </c>
      <c r="R41">
        <v>5.0000000000000001E-3</v>
      </c>
      <c r="S41">
        <v>5.0000000000000001E-3</v>
      </c>
      <c r="T41">
        <v>5.0000000000000001E-3</v>
      </c>
      <c r="U41">
        <v>5.0000000000000001E-3</v>
      </c>
      <c r="V41">
        <v>5.0000000000000001E-3</v>
      </c>
      <c r="W41">
        <v>5.0000000000000001E-3</v>
      </c>
      <c r="X41">
        <v>5.0000000000000001E-3</v>
      </c>
      <c r="Y41">
        <v>5.0000000000000001E-3</v>
      </c>
      <c r="Z41">
        <v>5.0000000000000001E-3</v>
      </c>
      <c r="AA41">
        <v>5.0000000000000001E-3</v>
      </c>
    </row>
    <row r="42" spans="1:27" x14ac:dyDescent="0.25">
      <c r="A42" t="s">
        <v>114</v>
      </c>
      <c r="B42" t="s">
        <v>115</v>
      </c>
      <c r="C42">
        <v>0.01</v>
      </c>
      <c r="D42">
        <v>0.01</v>
      </c>
      <c r="E42">
        <v>0.01</v>
      </c>
      <c r="F42">
        <v>0.01</v>
      </c>
      <c r="G42">
        <v>0.01</v>
      </c>
      <c r="H42">
        <v>0.01</v>
      </c>
      <c r="I42">
        <v>0.01</v>
      </c>
      <c r="J42">
        <v>0.01</v>
      </c>
      <c r="K42">
        <v>0.01</v>
      </c>
      <c r="L42">
        <v>0.01</v>
      </c>
      <c r="M42">
        <v>0.01</v>
      </c>
      <c r="N42">
        <v>0.01</v>
      </c>
      <c r="O42">
        <v>0.01</v>
      </c>
      <c r="P42">
        <v>0.01</v>
      </c>
      <c r="Q42">
        <v>0.01</v>
      </c>
      <c r="R42">
        <v>0.01</v>
      </c>
      <c r="S42">
        <v>0.01</v>
      </c>
      <c r="T42">
        <v>0.01</v>
      </c>
      <c r="U42">
        <v>0.01</v>
      </c>
      <c r="V42">
        <v>0.01</v>
      </c>
      <c r="W42">
        <v>0.01</v>
      </c>
      <c r="X42">
        <v>0.01</v>
      </c>
      <c r="Y42">
        <v>0.01</v>
      </c>
      <c r="Z42">
        <v>0.01</v>
      </c>
      <c r="AA42">
        <v>0.01</v>
      </c>
    </row>
    <row r="43" spans="1:27" x14ac:dyDescent="0.25">
      <c r="A43" t="s">
        <v>116</v>
      </c>
      <c r="B43" t="s">
        <v>117</v>
      </c>
      <c r="C43">
        <v>35</v>
      </c>
      <c r="D43">
        <v>56</v>
      </c>
      <c r="E43">
        <v>44.5</v>
      </c>
      <c r="F43">
        <v>36</v>
      </c>
      <c r="G43">
        <v>33.5</v>
      </c>
      <c r="H43">
        <v>50.5</v>
      </c>
      <c r="I43">
        <v>82.5</v>
      </c>
      <c r="J43">
        <v>44</v>
      </c>
      <c r="K43">
        <v>44</v>
      </c>
      <c r="L43">
        <v>34</v>
      </c>
      <c r="M43">
        <v>62.5</v>
      </c>
      <c r="N43">
        <v>47</v>
      </c>
      <c r="O43">
        <v>59</v>
      </c>
      <c r="P43">
        <v>47</v>
      </c>
      <c r="Q43">
        <v>31</v>
      </c>
      <c r="R43">
        <v>42</v>
      </c>
      <c r="S43">
        <v>112</v>
      </c>
      <c r="T43">
        <v>31.5</v>
      </c>
      <c r="U43">
        <v>34</v>
      </c>
      <c r="V43">
        <v>46</v>
      </c>
      <c r="W43">
        <v>51.5</v>
      </c>
      <c r="X43">
        <v>46.5</v>
      </c>
      <c r="Y43">
        <v>30</v>
      </c>
      <c r="Z43">
        <v>35.5</v>
      </c>
      <c r="AA43">
        <v>34</v>
      </c>
    </row>
    <row r="44" spans="1:27" s="20" customFormat="1" x14ac:dyDescent="0.25">
      <c r="A44" s="20" t="s">
        <v>118</v>
      </c>
      <c r="B44" s="20" t="s">
        <v>119</v>
      </c>
      <c r="C44" s="20">
        <v>11</v>
      </c>
      <c r="D44" s="20">
        <v>15</v>
      </c>
      <c r="E44" s="20">
        <v>11</v>
      </c>
      <c r="F44" s="20">
        <v>11</v>
      </c>
      <c r="G44" s="20">
        <v>11</v>
      </c>
      <c r="H44" s="20">
        <v>11</v>
      </c>
      <c r="I44" s="20">
        <v>11</v>
      </c>
      <c r="J44" s="20">
        <v>11</v>
      </c>
      <c r="K44" s="20">
        <v>11</v>
      </c>
      <c r="L44" s="20">
        <v>19</v>
      </c>
      <c r="M44" s="20">
        <v>19.5</v>
      </c>
      <c r="N44" s="20">
        <v>13</v>
      </c>
      <c r="O44" s="20">
        <v>11</v>
      </c>
      <c r="P44" s="20">
        <v>12</v>
      </c>
      <c r="Q44" s="20">
        <v>11</v>
      </c>
      <c r="R44" s="20">
        <v>11</v>
      </c>
      <c r="S44" s="20">
        <v>11</v>
      </c>
      <c r="T44" s="20">
        <v>11</v>
      </c>
      <c r="U44" s="20">
        <v>11</v>
      </c>
      <c r="V44" s="20">
        <v>11</v>
      </c>
      <c r="W44" s="20">
        <v>11</v>
      </c>
      <c r="X44" s="20">
        <v>11</v>
      </c>
      <c r="Y44" s="20">
        <v>12.5</v>
      </c>
      <c r="Z44" s="20">
        <v>17</v>
      </c>
      <c r="AA44" s="20">
        <v>29.5</v>
      </c>
    </row>
    <row r="45" spans="1:27" x14ac:dyDescent="0.25">
      <c r="A45" t="s">
        <v>120</v>
      </c>
      <c r="B45" t="s">
        <v>121</v>
      </c>
      <c r="C45">
        <v>0.3</v>
      </c>
      <c r="E45">
        <v>0.3</v>
      </c>
      <c r="G45">
        <v>0.3</v>
      </c>
      <c r="H45">
        <v>0.3</v>
      </c>
      <c r="I45">
        <v>0.3</v>
      </c>
      <c r="J45">
        <v>0.31</v>
      </c>
      <c r="K45">
        <v>0.3</v>
      </c>
      <c r="L45">
        <v>0.3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  <c r="X45">
        <v>0.3</v>
      </c>
      <c r="Y45">
        <v>0.34</v>
      </c>
      <c r="Z45">
        <v>0.3</v>
      </c>
      <c r="AA45">
        <v>0.3</v>
      </c>
    </row>
    <row r="46" spans="1:27" x14ac:dyDescent="0.25">
      <c r="A46" t="s">
        <v>122</v>
      </c>
      <c r="B46" t="s">
        <v>123</v>
      </c>
      <c r="C46">
        <v>2.93</v>
      </c>
      <c r="D46">
        <v>4.75</v>
      </c>
      <c r="E46">
        <v>3.91</v>
      </c>
      <c r="F46">
        <v>2.5299999999999998</v>
      </c>
      <c r="G46">
        <v>3.57</v>
      </c>
      <c r="H46">
        <v>3.41</v>
      </c>
      <c r="I46">
        <v>6.09</v>
      </c>
      <c r="J46">
        <v>6.07</v>
      </c>
      <c r="K46">
        <v>5.28</v>
      </c>
      <c r="L46">
        <v>3.65</v>
      </c>
      <c r="M46">
        <v>4.99</v>
      </c>
      <c r="N46">
        <v>3.67</v>
      </c>
      <c r="O46">
        <v>6.34</v>
      </c>
      <c r="P46">
        <v>5.13</v>
      </c>
      <c r="Q46">
        <v>4.38</v>
      </c>
      <c r="R46">
        <v>2.81</v>
      </c>
      <c r="S46">
        <v>4.59</v>
      </c>
      <c r="T46">
        <v>2.79</v>
      </c>
      <c r="U46">
        <v>2.71</v>
      </c>
      <c r="V46">
        <v>4.29</v>
      </c>
      <c r="W46">
        <v>6.53</v>
      </c>
      <c r="X46">
        <v>5.04</v>
      </c>
      <c r="Y46">
        <v>4.0599999999999996</v>
      </c>
      <c r="Z46">
        <v>4.0999999999999996</v>
      </c>
      <c r="AA46">
        <v>3.15</v>
      </c>
    </row>
    <row r="47" spans="1:27" x14ac:dyDescent="0.25">
      <c r="A47" t="s">
        <v>124</v>
      </c>
      <c r="B47" t="s">
        <v>125</v>
      </c>
      <c r="C47">
        <v>4.0000000000000001E-3</v>
      </c>
      <c r="D47">
        <v>2E-3</v>
      </c>
      <c r="E47">
        <v>2E-3</v>
      </c>
      <c r="F47">
        <v>2E-3</v>
      </c>
      <c r="G47">
        <v>2E-3</v>
      </c>
      <c r="H47">
        <v>2E-3</v>
      </c>
      <c r="I47">
        <v>2E-3</v>
      </c>
      <c r="J47">
        <v>2E-3</v>
      </c>
      <c r="K47">
        <v>2E-3</v>
      </c>
      <c r="L47">
        <v>2E-3</v>
      </c>
      <c r="M47">
        <v>2E-3</v>
      </c>
      <c r="N47">
        <v>2E-3</v>
      </c>
      <c r="O47">
        <v>2E-3</v>
      </c>
      <c r="P47">
        <v>2E-3</v>
      </c>
      <c r="Q47">
        <v>2E-3</v>
      </c>
      <c r="R47">
        <v>2E-3</v>
      </c>
      <c r="S47">
        <v>2E-3</v>
      </c>
      <c r="T47">
        <v>2E-3</v>
      </c>
      <c r="U47">
        <v>2E-3</v>
      </c>
      <c r="V47">
        <v>2E-3</v>
      </c>
      <c r="W47">
        <v>2E-3</v>
      </c>
      <c r="X47">
        <v>2E-3</v>
      </c>
      <c r="Y47">
        <v>2E-3</v>
      </c>
      <c r="Z47">
        <v>2E-3</v>
      </c>
      <c r="AA47">
        <v>2E-3</v>
      </c>
    </row>
    <row r="48" spans="1:27" x14ac:dyDescent="0.25">
      <c r="A48" t="s">
        <v>126</v>
      </c>
      <c r="B48" t="s">
        <v>127</v>
      </c>
      <c r="D48">
        <v>30</v>
      </c>
      <c r="E48">
        <v>30</v>
      </c>
      <c r="F48">
        <v>29.6</v>
      </c>
      <c r="G48">
        <v>32</v>
      </c>
      <c r="H48">
        <v>33</v>
      </c>
      <c r="I48">
        <v>31.5</v>
      </c>
      <c r="J48">
        <v>32.1</v>
      </c>
      <c r="K48">
        <v>27.5</v>
      </c>
      <c r="L48">
        <v>25</v>
      </c>
      <c r="M48">
        <v>29.7</v>
      </c>
      <c r="N48">
        <v>33.5</v>
      </c>
      <c r="O48">
        <v>31.5</v>
      </c>
      <c r="P48">
        <v>28.7</v>
      </c>
      <c r="Q48">
        <v>35.5</v>
      </c>
      <c r="R48">
        <v>30.1</v>
      </c>
      <c r="S48">
        <v>29.9</v>
      </c>
      <c r="T48">
        <v>26.2</v>
      </c>
      <c r="U48">
        <v>28.3</v>
      </c>
      <c r="V48">
        <v>28</v>
      </c>
      <c r="W48">
        <v>28.1</v>
      </c>
      <c r="X48">
        <v>31.3</v>
      </c>
      <c r="Y48">
        <v>31</v>
      </c>
      <c r="Z48">
        <v>25.6</v>
      </c>
      <c r="AA48">
        <v>33.700000000000003</v>
      </c>
    </row>
    <row r="49" spans="1:28" x14ac:dyDescent="0.25">
      <c r="A49" t="s">
        <v>128</v>
      </c>
      <c r="B49" t="s">
        <v>127</v>
      </c>
      <c r="C49">
        <v>28.2</v>
      </c>
      <c r="D49">
        <v>23.8</v>
      </c>
      <c r="E49">
        <v>26</v>
      </c>
      <c r="F49">
        <v>26.8</v>
      </c>
      <c r="G49">
        <v>29.5</v>
      </c>
      <c r="H49">
        <v>31</v>
      </c>
      <c r="I49">
        <v>27.1</v>
      </c>
      <c r="J49">
        <v>30.5</v>
      </c>
      <c r="K49">
        <v>26.5</v>
      </c>
      <c r="L49">
        <v>28.6</v>
      </c>
      <c r="M49">
        <v>28</v>
      </c>
      <c r="N49">
        <v>29.5</v>
      </c>
      <c r="O49">
        <v>30.7</v>
      </c>
      <c r="P49">
        <v>29.8</v>
      </c>
      <c r="Q49">
        <v>28.1</v>
      </c>
      <c r="R49">
        <v>25.9</v>
      </c>
      <c r="S49">
        <v>28</v>
      </c>
      <c r="T49">
        <v>26.9</v>
      </c>
      <c r="U49">
        <v>28.6</v>
      </c>
      <c r="V49">
        <v>28.3</v>
      </c>
      <c r="W49">
        <v>27.2</v>
      </c>
      <c r="X49">
        <v>29.3</v>
      </c>
      <c r="Y49">
        <v>29</v>
      </c>
      <c r="Z49">
        <v>27.3</v>
      </c>
      <c r="AA49">
        <v>26.1</v>
      </c>
    </row>
    <row r="50" spans="1:28" x14ac:dyDescent="0.25">
      <c r="A50" t="s">
        <v>129</v>
      </c>
      <c r="B50" t="s">
        <v>130</v>
      </c>
      <c r="C50">
        <v>6.62</v>
      </c>
      <c r="D50">
        <v>2.56</v>
      </c>
      <c r="E50">
        <v>3.94</v>
      </c>
      <c r="F50">
        <v>2.71</v>
      </c>
      <c r="G50">
        <v>2.7</v>
      </c>
      <c r="H50">
        <v>2.46</v>
      </c>
      <c r="I50">
        <v>2.71</v>
      </c>
      <c r="J50">
        <v>2.91</v>
      </c>
      <c r="K50">
        <v>4.55</v>
      </c>
      <c r="L50">
        <v>3.36</v>
      </c>
      <c r="M50">
        <v>6.31</v>
      </c>
      <c r="N50">
        <v>5.86</v>
      </c>
      <c r="O50">
        <v>4.9800000000000004</v>
      </c>
      <c r="P50">
        <v>3.65</v>
      </c>
      <c r="Q50">
        <v>3.56</v>
      </c>
      <c r="R50">
        <v>2.81</v>
      </c>
      <c r="S50">
        <v>3.59</v>
      </c>
      <c r="T50">
        <v>1.59</v>
      </c>
      <c r="U50">
        <v>3.48</v>
      </c>
      <c r="V50">
        <v>5.51</v>
      </c>
      <c r="W50">
        <v>8.82</v>
      </c>
      <c r="X50">
        <v>4.9400000000000004</v>
      </c>
      <c r="Y50">
        <v>13.5</v>
      </c>
      <c r="Z50">
        <v>15.1</v>
      </c>
      <c r="AA50">
        <v>27.4</v>
      </c>
    </row>
    <row r="51" spans="1:28" x14ac:dyDescent="0.25">
      <c r="A51" t="s">
        <v>131</v>
      </c>
      <c r="B51" t="s">
        <v>132</v>
      </c>
      <c r="C51">
        <v>0.02</v>
      </c>
      <c r="D51">
        <v>0.02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v>0.02</v>
      </c>
      <c r="K51">
        <v>0.02</v>
      </c>
      <c r="L51">
        <v>0.02</v>
      </c>
      <c r="M51">
        <v>0.02</v>
      </c>
      <c r="N51">
        <v>0.02</v>
      </c>
      <c r="O51">
        <v>0.02</v>
      </c>
      <c r="P51">
        <v>0.02</v>
      </c>
      <c r="Q51">
        <v>0.02</v>
      </c>
      <c r="R51">
        <v>0.02</v>
      </c>
      <c r="S51">
        <v>0.02</v>
      </c>
      <c r="T51">
        <v>0.02</v>
      </c>
      <c r="U51">
        <v>0.02</v>
      </c>
      <c r="V51">
        <v>0.02</v>
      </c>
      <c r="W51">
        <v>0.02</v>
      </c>
      <c r="X51">
        <v>0.02</v>
      </c>
      <c r="Y51">
        <v>0.02</v>
      </c>
      <c r="Z51">
        <v>0.02</v>
      </c>
      <c r="AA51">
        <v>0.02</v>
      </c>
    </row>
    <row r="52" spans="1:28" x14ac:dyDescent="0.25">
      <c r="A52" t="s">
        <v>133</v>
      </c>
      <c r="B52" t="s">
        <v>134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</v>
      </c>
      <c r="K52">
        <v>0.1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v>0.1</v>
      </c>
      <c r="T52">
        <v>0.1</v>
      </c>
      <c r="U52">
        <v>0.1</v>
      </c>
      <c r="V52">
        <v>0.1</v>
      </c>
      <c r="W52">
        <v>0.1</v>
      </c>
      <c r="X52">
        <v>0.1</v>
      </c>
      <c r="Y52">
        <v>0.1</v>
      </c>
      <c r="Z52">
        <v>0.1</v>
      </c>
      <c r="AA52">
        <v>0.1</v>
      </c>
    </row>
    <row r="55" spans="1:28" s="15" customFormat="1" ht="18" x14ac:dyDescent="0.25">
      <c r="A55" s="14" t="s">
        <v>156</v>
      </c>
      <c r="C55" s="15">
        <f>IF(C4="","",MONTH(C4))</f>
        <v>4</v>
      </c>
      <c r="D55" s="15">
        <f t="shared" ref="D55:AA55" si="0">IF(D4="","",MONTH(D4))</f>
        <v>5</v>
      </c>
      <c r="E55" s="15">
        <f t="shared" si="0"/>
        <v>6</v>
      </c>
      <c r="F55" s="15">
        <f t="shared" si="0"/>
        <v>7</v>
      </c>
      <c r="G55" s="15">
        <f t="shared" si="0"/>
        <v>8</v>
      </c>
      <c r="H55" s="15">
        <f t="shared" si="0"/>
        <v>9</v>
      </c>
      <c r="I55" s="15">
        <f t="shared" si="0"/>
        <v>10</v>
      </c>
      <c r="J55" s="15">
        <f t="shared" si="0"/>
        <v>11</v>
      </c>
      <c r="K55" s="15">
        <f t="shared" si="0"/>
        <v>12</v>
      </c>
      <c r="L55" s="15">
        <f t="shared" si="0"/>
        <v>1</v>
      </c>
      <c r="M55" s="15">
        <f t="shared" si="0"/>
        <v>2</v>
      </c>
      <c r="N55" s="15">
        <f t="shared" si="0"/>
        <v>3</v>
      </c>
      <c r="O55" s="15">
        <f t="shared" si="0"/>
        <v>4</v>
      </c>
      <c r="P55" s="15">
        <f t="shared" si="0"/>
        <v>5</v>
      </c>
      <c r="Q55" s="15">
        <f t="shared" si="0"/>
        <v>6</v>
      </c>
      <c r="R55" s="15">
        <f t="shared" si="0"/>
        <v>7</v>
      </c>
      <c r="S55" s="15">
        <f t="shared" si="0"/>
        <v>8</v>
      </c>
      <c r="T55" s="15">
        <f t="shared" si="0"/>
        <v>9</v>
      </c>
      <c r="U55" s="15">
        <f t="shared" si="0"/>
        <v>10</v>
      </c>
      <c r="V55" s="15">
        <f t="shared" si="0"/>
        <v>11</v>
      </c>
      <c r="W55" s="15">
        <f t="shared" si="0"/>
        <v>12</v>
      </c>
      <c r="X55" s="15">
        <f t="shared" si="0"/>
        <v>1</v>
      </c>
      <c r="Y55" s="15">
        <f t="shared" si="0"/>
        <v>2</v>
      </c>
      <c r="Z55" s="15">
        <f t="shared" si="0"/>
        <v>3</v>
      </c>
      <c r="AA55" s="15">
        <f t="shared" si="0"/>
        <v>4</v>
      </c>
      <c r="AB55" s="25"/>
    </row>
    <row r="56" spans="1:28" s="15" customFormat="1" ht="18.75" x14ac:dyDescent="0.3">
      <c r="A56" s="14" t="s">
        <v>265</v>
      </c>
      <c r="C56" s="15" t="str">
        <f>IF(C55="","",IF(AND(C55&gt;=6,C55&lt;=10),"dry","wet"))</f>
        <v>wet</v>
      </c>
      <c r="D56" s="15" t="str">
        <f t="shared" ref="D56:AA56" si="1">IF(D55="","",IF(AND(D55&gt;=6,D55&lt;=10),"dry","wet"))</f>
        <v>wet</v>
      </c>
      <c r="E56" s="15" t="str">
        <f t="shared" si="1"/>
        <v>dry</v>
      </c>
      <c r="F56" s="15" t="str">
        <f t="shared" si="1"/>
        <v>dry</v>
      </c>
      <c r="G56" s="15" t="str">
        <f t="shared" si="1"/>
        <v>dry</v>
      </c>
      <c r="H56" s="15" t="str">
        <f t="shared" si="1"/>
        <v>dry</v>
      </c>
      <c r="I56" s="15" t="str">
        <f t="shared" si="1"/>
        <v>dry</v>
      </c>
      <c r="J56" s="15" t="str">
        <f t="shared" si="1"/>
        <v>wet</v>
      </c>
      <c r="K56" s="15" t="str">
        <f t="shared" si="1"/>
        <v>wet</v>
      </c>
      <c r="L56" s="15" t="str">
        <f t="shared" si="1"/>
        <v>wet</v>
      </c>
      <c r="M56" s="15" t="str">
        <f t="shared" si="1"/>
        <v>wet</v>
      </c>
      <c r="N56" s="15" t="str">
        <f t="shared" si="1"/>
        <v>wet</v>
      </c>
      <c r="O56" s="15" t="str">
        <f t="shared" si="1"/>
        <v>wet</v>
      </c>
      <c r="P56" s="15" t="str">
        <f t="shared" si="1"/>
        <v>wet</v>
      </c>
      <c r="Q56" s="15" t="str">
        <f t="shared" si="1"/>
        <v>dry</v>
      </c>
      <c r="R56" s="15" t="str">
        <f t="shared" si="1"/>
        <v>dry</v>
      </c>
      <c r="S56" s="15" t="str">
        <f t="shared" si="1"/>
        <v>dry</v>
      </c>
      <c r="T56" s="15" t="str">
        <f t="shared" si="1"/>
        <v>dry</v>
      </c>
      <c r="U56" s="15" t="str">
        <f t="shared" si="1"/>
        <v>dry</v>
      </c>
      <c r="V56" s="15" t="str">
        <f t="shared" si="1"/>
        <v>wet</v>
      </c>
      <c r="W56" s="15" t="str">
        <f t="shared" si="1"/>
        <v>wet</v>
      </c>
      <c r="X56" s="15" t="str">
        <f t="shared" si="1"/>
        <v>wet</v>
      </c>
      <c r="Y56" s="15" t="str">
        <f t="shared" si="1"/>
        <v>wet</v>
      </c>
      <c r="Z56" s="15" t="str">
        <f t="shared" si="1"/>
        <v>wet</v>
      </c>
      <c r="AA56" s="15" t="str">
        <f t="shared" si="1"/>
        <v>wet</v>
      </c>
      <c r="AB56" s="25"/>
    </row>
    <row r="57" spans="1:28" s="11" customFormat="1" ht="18.75" x14ac:dyDescent="0.3">
      <c r="A57" s="10" t="s">
        <v>157</v>
      </c>
      <c r="AB57" s="25"/>
    </row>
    <row r="58" spans="1:28" s="13" customFormat="1" ht="18.75" x14ac:dyDescent="0.3">
      <c r="A58" s="12" t="s">
        <v>275</v>
      </c>
      <c r="C58" s="12">
        <f>IF(C44&gt; 0,(C18-C17)/(C17*C44), " ")</f>
        <v>0</v>
      </c>
      <c r="D58" s="12">
        <f t="shared" ref="D58:AA58" si="2">IF(D44&gt; 0,(D18-D17)/(D17*D44), " ")</f>
        <v>0</v>
      </c>
      <c r="E58" s="12">
        <f t="shared" si="2"/>
        <v>0</v>
      </c>
      <c r="F58" s="12">
        <f t="shared" si="2"/>
        <v>0</v>
      </c>
      <c r="G58" s="12">
        <f t="shared" si="2"/>
        <v>0</v>
      </c>
      <c r="H58" s="12">
        <f t="shared" si="2"/>
        <v>0</v>
      </c>
      <c r="I58" s="12">
        <f t="shared" si="2"/>
        <v>0</v>
      </c>
      <c r="J58" s="12">
        <f t="shared" si="2"/>
        <v>0</v>
      </c>
      <c r="K58" s="12">
        <f t="shared" si="2"/>
        <v>0</v>
      </c>
      <c r="L58" s="12">
        <f t="shared" si="2"/>
        <v>0</v>
      </c>
      <c r="M58" s="12">
        <f t="shared" si="2"/>
        <v>0</v>
      </c>
      <c r="N58" s="12">
        <f t="shared" si="2"/>
        <v>0</v>
      </c>
      <c r="O58" s="12">
        <f t="shared" si="2"/>
        <v>0</v>
      </c>
      <c r="P58" s="12">
        <f t="shared" si="2"/>
        <v>0</v>
      </c>
      <c r="Q58" s="12">
        <f t="shared" si="2"/>
        <v>0</v>
      </c>
      <c r="R58" s="12">
        <f t="shared" si="2"/>
        <v>0</v>
      </c>
      <c r="S58" s="12">
        <f t="shared" si="2"/>
        <v>0</v>
      </c>
      <c r="T58" s="12">
        <f t="shared" si="2"/>
        <v>0</v>
      </c>
      <c r="U58" s="12">
        <f t="shared" si="2"/>
        <v>0</v>
      </c>
      <c r="V58" s="12">
        <f t="shared" si="2"/>
        <v>0</v>
      </c>
      <c r="W58" s="12">
        <f t="shared" si="2"/>
        <v>0</v>
      </c>
      <c r="X58" s="12">
        <f t="shared" si="2"/>
        <v>0</v>
      </c>
      <c r="Y58" s="12">
        <f t="shared" si="2"/>
        <v>0</v>
      </c>
      <c r="Z58" s="12">
        <f t="shared" si="2"/>
        <v>0</v>
      </c>
      <c r="AA58" s="12">
        <f t="shared" si="2"/>
        <v>0</v>
      </c>
      <c r="AB58" s="25"/>
    </row>
    <row r="59" spans="1:28" s="13" customFormat="1" ht="18.75" x14ac:dyDescent="0.3">
      <c r="A59" s="12" t="s">
        <v>276</v>
      </c>
      <c r="C59" s="12">
        <f>IF(C44&gt; 0,(C27-C26)/(C26*C44)," ")</f>
        <v>3.6363636363636369E-2</v>
      </c>
      <c r="D59" s="12">
        <f t="shared" ref="D59:AA59" si="3">IF(D44&gt; 0,(D27-D26)/(D26*D44)," ")</f>
        <v>2.6666666666666672E-2</v>
      </c>
      <c r="E59" s="12">
        <f t="shared" si="3"/>
        <v>0.10909090909090907</v>
      </c>
      <c r="F59" s="12">
        <f t="shared" si="3"/>
        <v>6.8181818181818163E-2</v>
      </c>
      <c r="G59" s="12">
        <f t="shared" si="3"/>
        <v>9.0909090909090912E-2</v>
      </c>
      <c r="H59" s="12">
        <f t="shared" si="3"/>
        <v>0</v>
      </c>
      <c r="I59" s="12">
        <f t="shared" si="3"/>
        <v>0</v>
      </c>
      <c r="J59" s="12">
        <f t="shared" si="3"/>
        <v>2.7272727272727268E-2</v>
      </c>
      <c r="K59" s="12">
        <f t="shared" si="3"/>
        <v>5.4545454545454536E-2</v>
      </c>
      <c r="L59" s="12">
        <f t="shared" si="3"/>
        <v>0</v>
      </c>
      <c r="M59" s="12">
        <f t="shared" si="3"/>
        <v>5.128205128205128E-2</v>
      </c>
      <c r="N59" s="12">
        <f t="shared" si="3"/>
        <v>0.14201183431952663</v>
      </c>
      <c r="O59" s="12">
        <f t="shared" si="3"/>
        <v>0.27272727272727276</v>
      </c>
      <c r="P59" s="12">
        <f t="shared" si="3"/>
        <v>2.7777777777777783E-2</v>
      </c>
      <c r="Q59" s="12">
        <f t="shared" si="3"/>
        <v>6.3636363636363644E-2</v>
      </c>
      <c r="R59" s="12">
        <f t="shared" si="3"/>
        <v>5.0505050505050525E-2</v>
      </c>
      <c r="S59" s="12">
        <f t="shared" si="3"/>
        <v>2.5252525252525262E-2</v>
      </c>
      <c r="T59" s="12">
        <f t="shared" si="3"/>
        <v>0.13636363636363635</v>
      </c>
      <c r="U59" s="12">
        <f t="shared" si="3"/>
        <v>2.5974025974025962E-2</v>
      </c>
      <c r="V59" s="12">
        <f t="shared" si="3"/>
        <v>9.9173553719008281E-2</v>
      </c>
      <c r="W59" s="12">
        <f t="shared" si="3"/>
        <v>0.19999999999999998</v>
      </c>
      <c r="X59" s="12">
        <f t="shared" si="3"/>
        <v>9.0909090909090912E-2</v>
      </c>
      <c r="Y59" s="12">
        <f t="shared" si="3"/>
        <v>0.31359999999999999</v>
      </c>
      <c r="Z59" s="12">
        <f t="shared" si="3"/>
        <v>9.8671726755218223E-2</v>
      </c>
      <c r="AA59" s="12">
        <f t="shared" si="3"/>
        <v>0.12617702448210921</v>
      </c>
      <c r="AB59" s="25"/>
    </row>
    <row r="60" spans="1:28" s="12" customFormat="1" ht="18.75" x14ac:dyDescent="0.3">
      <c r="A60" s="12" t="s">
        <v>277</v>
      </c>
      <c r="C60" s="12">
        <f>IF(C44&gt; 0,(C32-C31)/(C31*C44), " ")</f>
        <v>4.5454545454545456E-2</v>
      </c>
      <c r="D60" s="12">
        <f t="shared" ref="D60:AA60" si="4">IF(D44&gt; 0,(D32-D31)/(D31*D44), " ")</f>
        <v>0</v>
      </c>
      <c r="E60" s="12">
        <f t="shared" si="4"/>
        <v>3.0303030303030314E-2</v>
      </c>
      <c r="F60" s="12">
        <f t="shared" si="4"/>
        <v>3.4090909090909088E-2</v>
      </c>
      <c r="G60" s="12">
        <f t="shared" si="4"/>
        <v>2.2727272727272731E-2</v>
      </c>
      <c r="H60" s="12">
        <f t="shared" si="4"/>
        <v>3.0303030303030314E-2</v>
      </c>
      <c r="I60" s="12">
        <f t="shared" si="4"/>
        <v>0</v>
      </c>
      <c r="J60" s="12">
        <f t="shared" si="4"/>
        <v>0</v>
      </c>
      <c r="K60" s="12">
        <f t="shared" si="4"/>
        <v>0</v>
      </c>
      <c r="L60" s="12">
        <f t="shared" si="4"/>
        <v>1.0526315789473679E-2</v>
      </c>
      <c r="M60" s="12">
        <f t="shared" si="4"/>
        <v>6.5934065934065922E-2</v>
      </c>
      <c r="N60" s="12">
        <f t="shared" si="4"/>
        <v>0.13461538461538464</v>
      </c>
      <c r="O60" s="12">
        <f t="shared" si="4"/>
        <v>0.16363636363636364</v>
      </c>
      <c r="P60" s="12">
        <f t="shared" si="4"/>
        <v>2.0833333333333339E-2</v>
      </c>
      <c r="Q60" s="12">
        <f t="shared" si="4"/>
        <v>2.2727272727272731E-2</v>
      </c>
      <c r="R60" s="12">
        <f t="shared" si="4"/>
        <v>0</v>
      </c>
      <c r="S60" s="12">
        <f t="shared" si="4"/>
        <v>0</v>
      </c>
      <c r="T60" s="12">
        <f t="shared" si="4"/>
        <v>0.10909090909090907</v>
      </c>
      <c r="U60" s="12">
        <f t="shared" si="4"/>
        <v>0</v>
      </c>
      <c r="V60" s="12">
        <f t="shared" si="4"/>
        <v>3.6363636363636369E-2</v>
      </c>
      <c r="W60" s="12">
        <f t="shared" si="4"/>
        <v>0.45454545454545453</v>
      </c>
      <c r="X60" s="12">
        <f t="shared" si="4"/>
        <v>7.2727272727272738E-2</v>
      </c>
      <c r="Y60" s="12">
        <f t="shared" si="4"/>
        <v>0</v>
      </c>
      <c r="Z60" s="12">
        <f t="shared" si="4"/>
        <v>1.8458417849898587E-2</v>
      </c>
      <c r="AA60" s="12">
        <f t="shared" si="4"/>
        <v>0</v>
      </c>
      <c r="AB60" s="25"/>
    </row>
    <row r="61" spans="1:28" s="10" customFormat="1" ht="18.75" x14ac:dyDescent="0.3">
      <c r="A61" s="10" t="s">
        <v>278</v>
      </c>
      <c r="C61" s="10">
        <f>IF(C58=" ","  ",AVERAGEIF(C58:C60,"&lt;&gt;0",C58:C60))</f>
        <v>4.0909090909090909E-2</v>
      </c>
      <c r="D61" s="10">
        <f t="shared" ref="D61:AA61" si="5">IF(D58=" ","  ",AVERAGEIF(D58:D60,"&lt;&gt;0",D58:D60))</f>
        <v>2.6666666666666672E-2</v>
      </c>
      <c r="E61" s="10">
        <f t="shared" si="5"/>
        <v>6.9696969696969688E-2</v>
      </c>
      <c r="F61" s="10">
        <f t="shared" si="5"/>
        <v>5.1136363636363626E-2</v>
      </c>
      <c r="G61" s="10">
        <f t="shared" si="5"/>
        <v>5.6818181818181823E-2</v>
      </c>
      <c r="H61" s="10">
        <f t="shared" si="5"/>
        <v>3.0303030303030314E-2</v>
      </c>
      <c r="I61" s="10" t="e">
        <f t="shared" si="5"/>
        <v>#DIV/0!</v>
      </c>
      <c r="J61" s="10">
        <f t="shared" si="5"/>
        <v>2.7272727272727268E-2</v>
      </c>
      <c r="K61" s="10">
        <f t="shared" si="5"/>
        <v>5.4545454545454536E-2</v>
      </c>
      <c r="L61" s="10">
        <f t="shared" si="5"/>
        <v>1.0526315789473679E-2</v>
      </c>
      <c r="M61" s="10">
        <f t="shared" si="5"/>
        <v>5.8608058608058601E-2</v>
      </c>
      <c r="N61" s="10">
        <f t="shared" si="5"/>
        <v>0.13831360946745563</v>
      </c>
      <c r="O61" s="10">
        <f t="shared" si="5"/>
        <v>0.2181818181818182</v>
      </c>
      <c r="P61" s="10">
        <f t="shared" si="5"/>
        <v>2.4305555555555559E-2</v>
      </c>
      <c r="Q61" s="10">
        <f t="shared" si="5"/>
        <v>4.3181818181818189E-2</v>
      </c>
      <c r="R61" s="10">
        <f t="shared" si="5"/>
        <v>5.0505050505050525E-2</v>
      </c>
      <c r="S61" s="10">
        <f t="shared" si="5"/>
        <v>2.5252525252525262E-2</v>
      </c>
      <c r="T61" s="10">
        <f t="shared" si="5"/>
        <v>0.12272727272727271</v>
      </c>
      <c r="U61" s="10">
        <f t="shared" si="5"/>
        <v>2.5974025974025962E-2</v>
      </c>
      <c r="V61" s="10">
        <f t="shared" si="5"/>
        <v>6.7768595041322321E-2</v>
      </c>
      <c r="W61" s="10">
        <f t="shared" si="5"/>
        <v>0.32727272727272727</v>
      </c>
      <c r="X61" s="10">
        <f t="shared" si="5"/>
        <v>8.1818181818181818E-2</v>
      </c>
      <c r="Y61" s="10">
        <f t="shared" si="5"/>
        <v>0.31359999999999999</v>
      </c>
      <c r="Z61" s="10">
        <f t="shared" si="5"/>
        <v>5.8565072302558405E-2</v>
      </c>
      <c r="AA61" s="10">
        <f t="shared" si="5"/>
        <v>0.12617702448210921</v>
      </c>
      <c r="AB61" s="25"/>
    </row>
    <row r="62" spans="1:28" s="9" customFormat="1" ht="18.75" x14ac:dyDescent="0.3">
      <c r="A62" s="9" t="s">
        <v>111</v>
      </c>
      <c r="C62" s="9">
        <f>IF(C61=" "," ",IF(C40&gt;0,C40," "))</f>
        <v>7.1</v>
      </c>
      <c r="D62" s="9">
        <f t="shared" ref="D62:AA62" si="6">IF(D61=" "," ",IF(D40&gt;0,D40," "))</f>
        <v>7.22</v>
      </c>
      <c r="E62" s="9">
        <f t="shared" si="6"/>
        <v>6.88</v>
      </c>
      <c r="F62" s="9">
        <f t="shared" si="6"/>
        <v>7.6</v>
      </c>
      <c r="G62" s="9">
        <f t="shared" si="6"/>
        <v>7.13</v>
      </c>
      <c r="H62" s="9">
        <f t="shared" si="6"/>
        <v>7.11</v>
      </c>
      <c r="I62" s="9" t="e">
        <f t="shared" si="6"/>
        <v>#DIV/0!</v>
      </c>
      <c r="J62" s="9">
        <f t="shared" si="6"/>
        <v>7.56</v>
      </c>
      <c r="K62" s="9">
        <f t="shared" si="6"/>
        <v>7.37</v>
      </c>
      <c r="L62" s="9">
        <f t="shared" si="6"/>
        <v>7.52</v>
      </c>
      <c r="M62" s="9">
        <f t="shared" si="6"/>
        <v>7.27</v>
      </c>
      <c r="N62" s="9">
        <f t="shared" si="6"/>
        <v>7.67</v>
      </c>
      <c r="O62" s="9">
        <f t="shared" si="6"/>
        <v>7.52</v>
      </c>
      <c r="P62" s="9">
        <f t="shared" si="6"/>
        <v>6.49</v>
      </c>
      <c r="Q62" s="9">
        <f t="shared" si="6"/>
        <v>7.42</v>
      </c>
      <c r="R62" s="9">
        <f t="shared" si="6"/>
        <v>7.01</v>
      </c>
      <c r="S62" s="9">
        <f t="shared" si="6"/>
        <v>7.2</v>
      </c>
      <c r="T62" s="9">
        <f t="shared" si="6"/>
        <v>7.76</v>
      </c>
      <c r="U62" s="9">
        <f t="shared" si="6"/>
        <v>6.59</v>
      </c>
      <c r="V62" s="9">
        <f t="shared" si="6"/>
        <v>6.22</v>
      </c>
      <c r="W62" s="9">
        <f t="shared" si="6"/>
        <v>7.73</v>
      </c>
      <c r="X62" s="9">
        <f t="shared" si="6"/>
        <v>7.13</v>
      </c>
      <c r="Y62" s="9">
        <f t="shared" si="6"/>
        <v>7.14</v>
      </c>
      <c r="Z62" s="9">
        <f t="shared" si="6"/>
        <v>6.76</v>
      </c>
      <c r="AA62" s="9">
        <f t="shared" si="6"/>
        <v>7.06</v>
      </c>
      <c r="AB62" s="25"/>
    </row>
    <row r="63" spans="1:28" s="9" customFormat="1" ht="18.75" x14ac:dyDescent="0.3">
      <c r="A63" s="21" t="s">
        <v>266</v>
      </c>
      <c r="B63" s="21"/>
      <c r="C63" s="21">
        <f>IF(C61=" "," ",IF(C49&gt;0,C49," "))</f>
        <v>28.2</v>
      </c>
      <c r="D63" s="21">
        <f t="shared" ref="D63:AA63" si="7">IF(D61=" "," ",IF(D49&gt;0,D49," "))</f>
        <v>23.8</v>
      </c>
      <c r="E63" s="21">
        <f t="shared" si="7"/>
        <v>26</v>
      </c>
      <c r="F63" s="21">
        <f t="shared" si="7"/>
        <v>26.8</v>
      </c>
      <c r="G63" s="21">
        <f t="shared" si="7"/>
        <v>29.5</v>
      </c>
      <c r="H63" s="21">
        <f t="shared" si="7"/>
        <v>31</v>
      </c>
      <c r="I63" s="21" t="e">
        <f t="shared" si="7"/>
        <v>#DIV/0!</v>
      </c>
      <c r="J63" s="21">
        <f t="shared" si="7"/>
        <v>30.5</v>
      </c>
      <c r="K63" s="21">
        <f t="shared" si="7"/>
        <v>26.5</v>
      </c>
      <c r="L63" s="21">
        <f t="shared" si="7"/>
        <v>28.6</v>
      </c>
      <c r="M63" s="21">
        <f t="shared" si="7"/>
        <v>28</v>
      </c>
      <c r="N63" s="21">
        <f t="shared" si="7"/>
        <v>29.5</v>
      </c>
      <c r="O63" s="21">
        <f t="shared" si="7"/>
        <v>30.7</v>
      </c>
      <c r="P63" s="21">
        <f t="shared" si="7"/>
        <v>29.8</v>
      </c>
      <c r="Q63" s="21">
        <f t="shared" si="7"/>
        <v>28.1</v>
      </c>
      <c r="R63" s="21">
        <f t="shared" si="7"/>
        <v>25.9</v>
      </c>
      <c r="S63" s="21">
        <f t="shared" si="7"/>
        <v>28</v>
      </c>
      <c r="T63" s="21">
        <f t="shared" si="7"/>
        <v>26.9</v>
      </c>
      <c r="U63" s="21">
        <f t="shared" si="7"/>
        <v>28.6</v>
      </c>
      <c r="V63" s="21">
        <f t="shared" si="7"/>
        <v>28.3</v>
      </c>
      <c r="W63" s="21">
        <f t="shared" si="7"/>
        <v>27.2</v>
      </c>
      <c r="X63" s="21">
        <f t="shared" si="7"/>
        <v>29.3</v>
      </c>
      <c r="Y63" s="21">
        <f t="shared" si="7"/>
        <v>29</v>
      </c>
      <c r="Z63" s="21">
        <f t="shared" si="7"/>
        <v>27.3</v>
      </c>
      <c r="AA63" s="21">
        <f t="shared" si="7"/>
        <v>26.1</v>
      </c>
      <c r="AB63" s="25"/>
    </row>
    <row r="64" spans="1:28" s="16" customFormat="1" ht="18.75" x14ac:dyDescent="0.3">
      <c r="A64" s="21" t="s">
        <v>267</v>
      </c>
      <c r="B64" s="21"/>
      <c r="C64" s="21">
        <f>IF(C61=" "," ",IF(C39&gt;0,C39," "))</f>
        <v>7.7</v>
      </c>
      <c r="D64" s="21">
        <f t="shared" ref="D64:AA64" si="8">IF(D61=" "," ",IF(D39&gt;0,D39," "))</f>
        <v>8.5299999999999994</v>
      </c>
      <c r="E64" s="21">
        <f t="shared" si="8"/>
        <v>7.9</v>
      </c>
      <c r="F64" s="21">
        <f t="shared" si="8"/>
        <v>3.73</v>
      </c>
      <c r="G64" s="21">
        <f t="shared" si="8"/>
        <v>4.96</v>
      </c>
      <c r="H64" s="21">
        <f t="shared" si="8"/>
        <v>4.3899999999999997</v>
      </c>
      <c r="I64" s="21" t="e">
        <f t="shared" si="8"/>
        <v>#DIV/0!</v>
      </c>
      <c r="J64" s="21">
        <f t="shared" si="8"/>
        <v>5.01</v>
      </c>
      <c r="K64" s="21">
        <f t="shared" si="8"/>
        <v>8.3000000000000007</v>
      </c>
      <c r="L64" s="21">
        <f t="shared" si="8"/>
        <v>6.15</v>
      </c>
      <c r="M64" s="21">
        <f t="shared" si="8"/>
        <v>6.7</v>
      </c>
      <c r="N64" s="21">
        <f t="shared" si="8"/>
        <v>7.22</v>
      </c>
      <c r="O64" s="21">
        <f t="shared" si="8"/>
        <v>6.98</v>
      </c>
      <c r="P64" s="21">
        <f t="shared" si="8"/>
        <v>6.8</v>
      </c>
      <c r="Q64" s="21">
        <f t="shared" si="8"/>
        <v>7.22</v>
      </c>
      <c r="R64" s="21">
        <f t="shared" si="8"/>
        <v>5.76</v>
      </c>
      <c r="S64" s="21">
        <f t="shared" si="8"/>
        <v>5.76</v>
      </c>
      <c r="T64" s="21">
        <f t="shared" si="8"/>
        <v>5.03</v>
      </c>
      <c r="U64" s="21">
        <f t="shared" si="8"/>
        <v>6.26</v>
      </c>
      <c r="V64" s="21">
        <f t="shared" si="8"/>
        <v>6.35</v>
      </c>
      <c r="W64" s="21">
        <f t="shared" si="8"/>
        <v>7.69</v>
      </c>
      <c r="X64" s="21">
        <f t="shared" si="8"/>
        <v>7.19</v>
      </c>
      <c r="Y64" s="21">
        <f t="shared" si="8"/>
        <v>5.2</v>
      </c>
      <c r="Z64" s="21">
        <f t="shared" si="8"/>
        <v>7.94</v>
      </c>
      <c r="AA64" s="21">
        <f t="shared" si="8"/>
        <v>7.81</v>
      </c>
      <c r="AB64" s="25"/>
    </row>
    <row r="65" spans="1:28" ht="18.75" x14ac:dyDescent="0.3">
      <c r="A65" s="21" t="s">
        <v>268</v>
      </c>
      <c r="B65" s="21"/>
      <c r="C65" s="21">
        <f>IF(C61=" "," ",IF(C50&gt;0,C50," "))</f>
        <v>6.62</v>
      </c>
      <c r="D65" s="21">
        <f t="shared" ref="D65:AA65" si="9">IF(D61=" "," ",IF(D50&gt;0,D50," "))</f>
        <v>2.56</v>
      </c>
      <c r="E65" s="21">
        <f t="shared" si="9"/>
        <v>3.94</v>
      </c>
      <c r="F65" s="21">
        <f t="shared" si="9"/>
        <v>2.71</v>
      </c>
      <c r="G65" s="21">
        <f t="shared" si="9"/>
        <v>2.7</v>
      </c>
      <c r="H65" s="21">
        <f t="shared" si="9"/>
        <v>2.46</v>
      </c>
      <c r="I65" s="21" t="e">
        <f t="shared" si="9"/>
        <v>#DIV/0!</v>
      </c>
      <c r="J65" s="21">
        <f t="shared" si="9"/>
        <v>2.91</v>
      </c>
      <c r="K65" s="21">
        <f t="shared" si="9"/>
        <v>4.55</v>
      </c>
      <c r="L65" s="21">
        <f t="shared" si="9"/>
        <v>3.36</v>
      </c>
      <c r="M65" s="21">
        <f t="shared" si="9"/>
        <v>6.31</v>
      </c>
      <c r="N65" s="21">
        <f t="shared" si="9"/>
        <v>5.86</v>
      </c>
      <c r="O65" s="21">
        <f t="shared" si="9"/>
        <v>4.9800000000000004</v>
      </c>
      <c r="P65" s="21">
        <f t="shared" si="9"/>
        <v>3.65</v>
      </c>
      <c r="Q65" s="21">
        <f t="shared" si="9"/>
        <v>3.56</v>
      </c>
      <c r="R65" s="21">
        <f t="shared" si="9"/>
        <v>2.81</v>
      </c>
      <c r="S65" s="21">
        <f t="shared" si="9"/>
        <v>3.59</v>
      </c>
      <c r="T65" s="21">
        <f t="shared" si="9"/>
        <v>1.59</v>
      </c>
      <c r="U65" s="21">
        <f t="shared" si="9"/>
        <v>3.48</v>
      </c>
      <c r="V65" s="21">
        <f t="shared" si="9"/>
        <v>5.51</v>
      </c>
      <c r="W65" s="21">
        <f t="shared" si="9"/>
        <v>8.82</v>
      </c>
      <c r="X65" s="21">
        <f t="shared" si="9"/>
        <v>4.9400000000000004</v>
      </c>
      <c r="Y65" s="21">
        <f t="shared" si="9"/>
        <v>13.5</v>
      </c>
      <c r="Z65" s="21">
        <f t="shared" si="9"/>
        <v>15.1</v>
      </c>
      <c r="AA65" s="21">
        <f t="shared" si="9"/>
        <v>27.4</v>
      </c>
      <c r="AB65" s="25"/>
    </row>
    <row r="66" spans="1:28" ht="18.75" x14ac:dyDescent="0.3">
      <c r="A66" s="21" t="s">
        <v>269</v>
      </c>
      <c r="B66" s="21"/>
      <c r="C66" s="21">
        <f>IF(C61=" "," ",IF(C19&gt;0,C19," "))</f>
        <v>53.5</v>
      </c>
      <c r="D66" s="21">
        <f t="shared" ref="D66:AA66" si="10">IF(D61=" "," ",IF(D19&gt;0,D19," "))</f>
        <v>62.4</v>
      </c>
      <c r="E66" s="21">
        <f t="shared" si="10"/>
        <v>59.9</v>
      </c>
      <c r="F66" s="21">
        <f t="shared" si="10"/>
        <v>58.8</v>
      </c>
      <c r="G66" s="21">
        <f t="shared" si="10"/>
        <v>55.5</v>
      </c>
      <c r="H66" s="21">
        <f t="shared" si="10"/>
        <v>85</v>
      </c>
      <c r="I66" s="21" t="e">
        <f t="shared" si="10"/>
        <v>#DIV/0!</v>
      </c>
      <c r="J66" s="21">
        <f t="shared" si="10"/>
        <v>62.3</v>
      </c>
      <c r="K66" s="21">
        <f t="shared" si="10"/>
        <v>54.5</v>
      </c>
      <c r="L66" s="21">
        <f t="shared" si="10"/>
        <v>62</v>
      </c>
      <c r="M66" s="21">
        <f t="shared" si="10"/>
        <v>70.099999999999994</v>
      </c>
      <c r="N66" s="21">
        <f t="shared" si="10"/>
        <v>59.7</v>
      </c>
      <c r="O66" s="21">
        <f t="shared" si="10"/>
        <v>107</v>
      </c>
      <c r="P66" s="21">
        <f t="shared" si="10"/>
        <v>55</v>
      </c>
      <c r="Q66" s="21">
        <f t="shared" si="10"/>
        <v>40.299999999999997</v>
      </c>
      <c r="R66" s="21">
        <f t="shared" si="10"/>
        <v>58.2</v>
      </c>
      <c r="S66" s="21">
        <f t="shared" si="10"/>
        <v>183</v>
      </c>
      <c r="T66" s="21">
        <f t="shared" si="10"/>
        <v>45.5</v>
      </c>
      <c r="U66" s="21">
        <f t="shared" si="10"/>
        <v>51</v>
      </c>
      <c r="V66" s="21">
        <f t="shared" si="10"/>
        <v>61</v>
      </c>
      <c r="W66" s="21">
        <f t="shared" si="10"/>
        <v>79</v>
      </c>
      <c r="X66" s="21">
        <f t="shared" si="10"/>
        <v>63.9</v>
      </c>
      <c r="Y66" s="21">
        <f t="shared" si="10"/>
        <v>54.3</v>
      </c>
      <c r="Z66" s="21">
        <f t="shared" si="10"/>
        <v>50.3</v>
      </c>
      <c r="AA66" s="21">
        <f t="shared" si="10"/>
        <v>58.3</v>
      </c>
      <c r="AB66" s="25"/>
    </row>
    <row r="67" spans="1:28" x14ac:dyDescent="0.25">
      <c r="A67" s="21" t="s">
        <v>264</v>
      </c>
      <c r="C67" s="21" t="str">
        <f ca="1">RIGHT(CELL("nome.arquivo",A1),LEN(CELL("nome.arquivo",A1))-SEARCH("]",CELL("nome.arquivo",A1)))</f>
        <v>NWC21</v>
      </c>
      <c r="D67" s="21" t="str">
        <f t="shared" ref="D67:AA67" ca="1" si="11">RIGHT(CELL("nome.arquivo",B1),LEN(CELL("nome.arquivo",B1))-SEARCH("]",CELL("nome.arquivo",B1)))</f>
        <v>NWC21</v>
      </c>
      <c r="E67" s="21" t="str">
        <f t="shared" ca="1" si="11"/>
        <v>NWC21</v>
      </c>
      <c r="F67" s="21" t="str">
        <f t="shared" ca="1" si="11"/>
        <v>NWC21</v>
      </c>
      <c r="G67" s="21" t="str">
        <f t="shared" ca="1" si="11"/>
        <v>NWC21</v>
      </c>
      <c r="H67" s="21" t="str">
        <f t="shared" ca="1" si="11"/>
        <v>NWC21</v>
      </c>
      <c r="I67" s="21" t="str">
        <f t="shared" ca="1" si="11"/>
        <v>NWC21</v>
      </c>
      <c r="J67" s="21" t="str">
        <f t="shared" ca="1" si="11"/>
        <v>NWC21</v>
      </c>
      <c r="K67" s="21" t="str">
        <f t="shared" ca="1" si="11"/>
        <v>NWC21</v>
      </c>
      <c r="L67" s="21" t="str">
        <f t="shared" ca="1" si="11"/>
        <v>NWC21</v>
      </c>
      <c r="M67" s="21" t="str">
        <f t="shared" ca="1" si="11"/>
        <v>NWC21</v>
      </c>
      <c r="N67" s="21" t="str">
        <f t="shared" ca="1" si="11"/>
        <v>NWC21</v>
      </c>
      <c r="O67" s="21" t="str">
        <f t="shared" ca="1" si="11"/>
        <v>NWC21</v>
      </c>
      <c r="P67" s="21" t="str">
        <f t="shared" ca="1" si="11"/>
        <v>NWC21</v>
      </c>
      <c r="Q67" s="21" t="str">
        <f t="shared" ca="1" si="11"/>
        <v>NWC21</v>
      </c>
      <c r="R67" s="21" t="str">
        <f t="shared" ca="1" si="11"/>
        <v>NWC21</v>
      </c>
      <c r="S67" s="21" t="str">
        <f t="shared" ca="1" si="11"/>
        <v>NWC21</v>
      </c>
      <c r="T67" s="21" t="str">
        <f t="shared" ca="1" si="11"/>
        <v>NWC21</v>
      </c>
      <c r="U67" s="21" t="str">
        <f t="shared" ca="1" si="11"/>
        <v>NWC21</v>
      </c>
      <c r="V67" s="21" t="str">
        <f t="shared" ca="1" si="11"/>
        <v>NWC21</v>
      </c>
      <c r="W67" s="21" t="str">
        <f t="shared" ca="1" si="11"/>
        <v>NWC21</v>
      </c>
      <c r="X67" s="21" t="str">
        <f t="shared" ca="1" si="11"/>
        <v>NWC21</v>
      </c>
      <c r="Y67" s="21" t="str">
        <f t="shared" ca="1" si="11"/>
        <v>NWC21</v>
      </c>
      <c r="Z67" s="21" t="str">
        <f t="shared" ca="1" si="11"/>
        <v>NWC21</v>
      </c>
      <c r="AA67" s="21" t="str">
        <f t="shared" ca="1" si="11"/>
        <v>NWC21</v>
      </c>
    </row>
    <row r="68" spans="1:28" x14ac:dyDescent="0.25">
      <c r="A68" s="21" t="s">
        <v>270</v>
      </c>
      <c r="C68">
        <f>IF(C61=" "," ",IF(C44&gt;0,C44," "))</f>
        <v>11</v>
      </c>
      <c r="D68">
        <f t="shared" ref="D68:AA68" si="12">IF(D61=" "," ",IF(D44&gt;0,D44," "))</f>
        <v>15</v>
      </c>
      <c r="E68">
        <f t="shared" si="12"/>
        <v>11</v>
      </c>
      <c r="F68">
        <f t="shared" si="12"/>
        <v>11</v>
      </c>
      <c r="G68">
        <f t="shared" si="12"/>
        <v>11</v>
      </c>
      <c r="H68">
        <f t="shared" si="12"/>
        <v>11</v>
      </c>
      <c r="I68" t="e">
        <f t="shared" si="12"/>
        <v>#DIV/0!</v>
      </c>
      <c r="J68">
        <f t="shared" si="12"/>
        <v>11</v>
      </c>
      <c r="K68">
        <f t="shared" si="12"/>
        <v>11</v>
      </c>
      <c r="L68">
        <f t="shared" si="12"/>
        <v>19</v>
      </c>
      <c r="M68">
        <f t="shared" si="12"/>
        <v>19.5</v>
      </c>
      <c r="N68">
        <f t="shared" si="12"/>
        <v>13</v>
      </c>
      <c r="O68">
        <f t="shared" si="12"/>
        <v>11</v>
      </c>
      <c r="P68">
        <f t="shared" si="12"/>
        <v>12</v>
      </c>
      <c r="Q68">
        <f t="shared" si="12"/>
        <v>11</v>
      </c>
      <c r="R68">
        <f t="shared" si="12"/>
        <v>11</v>
      </c>
      <c r="S68">
        <f t="shared" si="12"/>
        <v>11</v>
      </c>
      <c r="T68">
        <f t="shared" si="12"/>
        <v>11</v>
      </c>
      <c r="U68">
        <f t="shared" si="12"/>
        <v>11</v>
      </c>
      <c r="V68">
        <f t="shared" si="12"/>
        <v>11</v>
      </c>
      <c r="W68">
        <f t="shared" si="12"/>
        <v>11</v>
      </c>
      <c r="X68">
        <f t="shared" si="12"/>
        <v>11</v>
      </c>
      <c r="Y68">
        <f t="shared" si="12"/>
        <v>12.5</v>
      </c>
      <c r="Z68">
        <f t="shared" si="12"/>
        <v>17</v>
      </c>
      <c r="AA68">
        <f t="shared" si="12"/>
        <v>29.5</v>
      </c>
    </row>
    <row r="69" spans="1:28" x14ac:dyDescent="0.25">
      <c r="A69" s="26" t="s">
        <v>271</v>
      </c>
      <c r="C69">
        <f>IF(C17=" "," ",IF(C17&gt;0,C17," "))</f>
        <v>8.9999999999999993E-3</v>
      </c>
      <c r="D69">
        <f t="shared" ref="D69:AA69" si="13">IF(D17=" "," ",IF(D17&gt;0,D17," "))</f>
        <v>8.9999999999999993E-3</v>
      </c>
      <c r="E69">
        <f t="shared" si="13"/>
        <v>8.9999999999999993E-3</v>
      </c>
      <c r="F69">
        <f t="shared" si="13"/>
        <v>8.9999999999999993E-3</v>
      </c>
      <c r="G69">
        <f t="shared" si="13"/>
        <v>8.9999999999999993E-3</v>
      </c>
      <c r="H69">
        <f t="shared" si="13"/>
        <v>8.9999999999999993E-3</v>
      </c>
      <c r="I69">
        <f t="shared" si="13"/>
        <v>8.9999999999999993E-3</v>
      </c>
      <c r="J69">
        <f t="shared" si="13"/>
        <v>8.9999999999999993E-3</v>
      </c>
      <c r="K69">
        <f t="shared" si="13"/>
        <v>8.9999999999999993E-3</v>
      </c>
      <c r="L69">
        <f t="shared" si="13"/>
        <v>8.9999999999999993E-3</v>
      </c>
      <c r="M69">
        <f t="shared" si="13"/>
        <v>8.9999999999999993E-3</v>
      </c>
      <c r="N69">
        <f t="shared" si="13"/>
        <v>8.9999999999999993E-3</v>
      </c>
      <c r="O69">
        <f t="shared" si="13"/>
        <v>8.9999999999999993E-3</v>
      </c>
      <c r="P69">
        <f t="shared" si="13"/>
        <v>8.9999999999999993E-3</v>
      </c>
      <c r="Q69">
        <f t="shared" si="13"/>
        <v>8.9999999999999993E-3</v>
      </c>
      <c r="R69">
        <f t="shared" si="13"/>
        <v>8.9999999999999993E-3</v>
      </c>
      <c r="S69">
        <f t="shared" si="13"/>
        <v>8.9999999999999993E-3</v>
      </c>
      <c r="T69">
        <f t="shared" si="13"/>
        <v>8.9999999999999993E-3</v>
      </c>
      <c r="U69">
        <f t="shared" si="13"/>
        <v>8.9999999999999993E-3</v>
      </c>
      <c r="V69">
        <f t="shared" si="13"/>
        <v>8.9999999999999993E-3</v>
      </c>
      <c r="W69">
        <f t="shared" si="13"/>
        <v>8.9999999999999993E-3</v>
      </c>
      <c r="X69">
        <f t="shared" si="13"/>
        <v>8.9999999999999993E-3</v>
      </c>
      <c r="Y69">
        <f t="shared" si="13"/>
        <v>8.9999999999999993E-3</v>
      </c>
      <c r="Z69">
        <f t="shared" si="13"/>
        <v>8.9999999999999993E-3</v>
      </c>
      <c r="AA69">
        <f t="shared" si="13"/>
        <v>8.9999999999999993E-3</v>
      </c>
    </row>
    <row r="70" spans="1:28" x14ac:dyDescent="0.25">
      <c r="A70" s="26" t="s">
        <v>272</v>
      </c>
      <c r="C70">
        <f>IF(C26=" "," ",IF(C26&gt;0,C26," "))</f>
        <v>0.1</v>
      </c>
      <c r="D70">
        <f t="shared" ref="D70:AA70" si="14">IF(D26=" "," ",IF(D26&gt;0,D26," "))</f>
        <v>0.1</v>
      </c>
      <c r="E70">
        <f t="shared" si="14"/>
        <v>0.1</v>
      </c>
      <c r="F70">
        <f t="shared" si="14"/>
        <v>0.2</v>
      </c>
      <c r="G70">
        <f t="shared" si="14"/>
        <v>0.1</v>
      </c>
      <c r="H70">
        <f t="shared" si="14"/>
        <v>0.14000000000000001</v>
      </c>
      <c r="I70">
        <f t="shared" si="14"/>
        <v>0.16</v>
      </c>
      <c r="J70">
        <f t="shared" si="14"/>
        <v>0.1</v>
      </c>
      <c r="K70">
        <f t="shared" si="14"/>
        <v>0.1</v>
      </c>
      <c r="L70">
        <f t="shared" si="14"/>
        <v>0.1</v>
      </c>
      <c r="M70">
        <f t="shared" si="14"/>
        <v>0.1</v>
      </c>
      <c r="N70">
        <f t="shared" si="14"/>
        <v>0.13</v>
      </c>
      <c r="O70">
        <f t="shared" si="14"/>
        <v>0.1</v>
      </c>
      <c r="P70">
        <f t="shared" si="14"/>
        <v>0.12</v>
      </c>
      <c r="Q70">
        <f t="shared" si="14"/>
        <v>0.1</v>
      </c>
      <c r="R70">
        <f t="shared" si="14"/>
        <v>0.18</v>
      </c>
      <c r="S70">
        <f t="shared" si="14"/>
        <v>0.18</v>
      </c>
      <c r="T70">
        <f t="shared" si="14"/>
        <v>0.1</v>
      </c>
      <c r="U70">
        <f t="shared" si="14"/>
        <v>0.14000000000000001</v>
      </c>
      <c r="V70">
        <f t="shared" si="14"/>
        <v>0.11</v>
      </c>
      <c r="W70">
        <f t="shared" si="14"/>
        <v>0.1</v>
      </c>
      <c r="X70">
        <f t="shared" si="14"/>
        <v>0.14000000000000001</v>
      </c>
      <c r="Y70">
        <f t="shared" si="14"/>
        <v>0.25</v>
      </c>
      <c r="Z70">
        <f t="shared" si="14"/>
        <v>0.31</v>
      </c>
      <c r="AA70">
        <f t="shared" si="14"/>
        <v>0.54</v>
      </c>
    </row>
    <row r="71" spans="1:28" x14ac:dyDescent="0.25">
      <c r="A71" s="26" t="s">
        <v>273</v>
      </c>
      <c r="C71">
        <f>IF(C31=" "," ",IF(C31&gt;0,C31," "))</f>
        <v>0.06</v>
      </c>
      <c r="D71">
        <f t="shared" ref="D71:AA71" si="15">IF(D31=" "," ",IF(D31&gt;0,D31," "))</f>
        <v>0.03</v>
      </c>
      <c r="E71">
        <f t="shared" si="15"/>
        <v>0.03</v>
      </c>
      <c r="F71">
        <f t="shared" si="15"/>
        <v>0.08</v>
      </c>
      <c r="G71">
        <f t="shared" si="15"/>
        <v>0.04</v>
      </c>
      <c r="H71">
        <f t="shared" si="15"/>
        <v>0.03</v>
      </c>
      <c r="I71">
        <f t="shared" si="15"/>
        <v>0.04</v>
      </c>
      <c r="J71">
        <f t="shared" si="15"/>
        <v>0.04</v>
      </c>
      <c r="K71">
        <f t="shared" si="15"/>
        <v>0.03</v>
      </c>
      <c r="L71">
        <f t="shared" si="15"/>
        <v>2.5000000000000001E-2</v>
      </c>
      <c r="M71">
        <f t="shared" si="15"/>
        <v>7.0000000000000007E-2</v>
      </c>
      <c r="N71">
        <f t="shared" si="15"/>
        <v>0.04</v>
      </c>
      <c r="O71">
        <f t="shared" si="15"/>
        <v>0.05</v>
      </c>
      <c r="P71">
        <f t="shared" si="15"/>
        <v>0.04</v>
      </c>
      <c r="Q71">
        <f t="shared" si="15"/>
        <v>0.04</v>
      </c>
      <c r="R71">
        <f t="shared" si="15"/>
        <v>7.0000000000000007E-2</v>
      </c>
      <c r="S71">
        <f t="shared" si="15"/>
        <v>7.0000000000000007E-2</v>
      </c>
      <c r="T71">
        <f t="shared" si="15"/>
        <v>0.05</v>
      </c>
      <c r="U71">
        <f t="shared" si="15"/>
        <v>0.04</v>
      </c>
      <c r="V71">
        <f t="shared" si="15"/>
        <v>0.05</v>
      </c>
      <c r="W71">
        <f t="shared" si="15"/>
        <v>2.5000000000000001E-2</v>
      </c>
      <c r="X71">
        <f t="shared" si="15"/>
        <v>0.03</v>
      </c>
      <c r="Y71">
        <f t="shared" si="15"/>
        <v>0.17699999999999999</v>
      </c>
      <c r="Z71">
        <f t="shared" si="15"/>
        <v>0.28999999999999998</v>
      </c>
      <c r="AA71">
        <f t="shared" si="15"/>
        <v>0.56699999999999995</v>
      </c>
    </row>
    <row r="72" spans="1:28" x14ac:dyDescent="0.25">
      <c r="A72" s="26" t="s">
        <v>274</v>
      </c>
      <c r="C72">
        <f>IF(C61=" "," ",IF(C43&gt;0,C43," "))</f>
        <v>35</v>
      </c>
      <c r="D72">
        <f t="shared" ref="D72:AA72" si="16">IF(D61=" "," ",IF(D43&gt;0,D43," "))</f>
        <v>56</v>
      </c>
      <c r="E72">
        <f t="shared" si="16"/>
        <v>44.5</v>
      </c>
      <c r="F72">
        <f t="shared" si="16"/>
        <v>36</v>
      </c>
      <c r="G72">
        <f t="shared" si="16"/>
        <v>33.5</v>
      </c>
      <c r="H72">
        <f t="shared" si="16"/>
        <v>50.5</v>
      </c>
      <c r="I72" t="e">
        <f t="shared" si="16"/>
        <v>#DIV/0!</v>
      </c>
      <c r="J72">
        <f t="shared" si="16"/>
        <v>44</v>
      </c>
      <c r="K72">
        <f t="shared" si="16"/>
        <v>44</v>
      </c>
      <c r="L72">
        <f t="shared" si="16"/>
        <v>34</v>
      </c>
      <c r="M72">
        <f t="shared" si="16"/>
        <v>62.5</v>
      </c>
      <c r="N72">
        <f t="shared" si="16"/>
        <v>47</v>
      </c>
      <c r="O72">
        <f t="shared" si="16"/>
        <v>59</v>
      </c>
      <c r="P72">
        <f t="shared" si="16"/>
        <v>47</v>
      </c>
      <c r="Q72">
        <f t="shared" si="16"/>
        <v>31</v>
      </c>
      <c r="R72">
        <f t="shared" si="16"/>
        <v>42</v>
      </c>
      <c r="S72">
        <f t="shared" si="16"/>
        <v>112</v>
      </c>
      <c r="T72">
        <f t="shared" si="16"/>
        <v>31.5</v>
      </c>
      <c r="U72">
        <f t="shared" si="16"/>
        <v>34</v>
      </c>
      <c r="V72">
        <f t="shared" si="16"/>
        <v>46</v>
      </c>
      <c r="W72">
        <f t="shared" si="16"/>
        <v>51.5</v>
      </c>
      <c r="X72">
        <f t="shared" si="16"/>
        <v>46.5</v>
      </c>
      <c r="Y72">
        <f t="shared" si="16"/>
        <v>30</v>
      </c>
      <c r="Z72">
        <f t="shared" si="16"/>
        <v>35.5</v>
      </c>
      <c r="AA72">
        <f t="shared" si="16"/>
        <v>34</v>
      </c>
    </row>
    <row r="73" spans="1:28" x14ac:dyDescent="0.25">
      <c r="A73" s="26" t="s">
        <v>279</v>
      </c>
      <c r="C73" s="27">
        <f>IF(C27=" "," ",IF(C27&gt;0,C27," "))</f>
        <v>0.14000000000000001</v>
      </c>
      <c r="D73" s="27">
        <f t="shared" ref="D73:AA73" si="17">IF(D27=" "," ",IF(D27&gt;0,D27," "))</f>
        <v>0.14000000000000001</v>
      </c>
      <c r="E73" s="27">
        <f t="shared" si="17"/>
        <v>0.22</v>
      </c>
      <c r="F73" s="27">
        <f t="shared" si="17"/>
        <v>0.35</v>
      </c>
      <c r="G73" s="27">
        <f t="shared" si="17"/>
        <v>0.2</v>
      </c>
      <c r="H73" s="27">
        <f t="shared" si="17"/>
        <v>0.14000000000000001</v>
      </c>
      <c r="I73" s="27">
        <f t="shared" si="17"/>
        <v>0.16</v>
      </c>
      <c r="J73" s="27">
        <f t="shared" si="17"/>
        <v>0.13</v>
      </c>
      <c r="K73" s="27">
        <f t="shared" si="17"/>
        <v>0.16</v>
      </c>
      <c r="L73" s="27">
        <f t="shared" si="17"/>
        <v>0.1</v>
      </c>
      <c r="M73" s="27">
        <f t="shared" si="17"/>
        <v>0.2</v>
      </c>
      <c r="N73" s="27">
        <f t="shared" si="17"/>
        <v>0.37</v>
      </c>
      <c r="O73" s="27">
        <f t="shared" si="17"/>
        <v>0.4</v>
      </c>
      <c r="P73" s="27">
        <f t="shared" si="17"/>
        <v>0.16</v>
      </c>
      <c r="Q73" s="27">
        <f t="shared" si="17"/>
        <v>0.17</v>
      </c>
      <c r="R73" s="27">
        <f t="shared" si="17"/>
        <v>0.28000000000000003</v>
      </c>
      <c r="S73" s="27">
        <f t="shared" si="17"/>
        <v>0.23</v>
      </c>
      <c r="T73" s="27">
        <f t="shared" si="17"/>
        <v>0.25</v>
      </c>
      <c r="U73" s="27">
        <f t="shared" si="17"/>
        <v>0.18</v>
      </c>
      <c r="V73" s="27">
        <f t="shared" si="17"/>
        <v>0.23</v>
      </c>
      <c r="W73" s="27">
        <f t="shared" si="17"/>
        <v>0.32</v>
      </c>
      <c r="X73" s="27">
        <f t="shared" si="17"/>
        <v>0.28000000000000003</v>
      </c>
      <c r="Y73" s="27">
        <f t="shared" si="17"/>
        <v>1.23</v>
      </c>
      <c r="Z73" s="27">
        <f t="shared" si="17"/>
        <v>0.83</v>
      </c>
      <c r="AA73" s="27">
        <f t="shared" si="17"/>
        <v>2.5499999999999998</v>
      </c>
    </row>
    <row r="74" spans="1:28" x14ac:dyDescent="0.25">
      <c r="A74" s="26" t="s">
        <v>280</v>
      </c>
      <c r="C74" s="27">
        <f>IF(C32=" "," ",IF(C32&gt;0,C32," "))</f>
        <v>0.09</v>
      </c>
      <c r="D74" s="27">
        <f t="shared" ref="D74:AA74" si="18">IF(D32=" "," ",IF(D32&gt;0,D32," "))</f>
        <v>0.03</v>
      </c>
      <c r="E74" s="27">
        <f t="shared" si="18"/>
        <v>0.04</v>
      </c>
      <c r="F74" s="27">
        <f t="shared" si="18"/>
        <v>0.11</v>
      </c>
      <c r="G74" s="27">
        <f t="shared" si="18"/>
        <v>0.05</v>
      </c>
      <c r="H74" s="27">
        <f t="shared" si="18"/>
        <v>0.04</v>
      </c>
      <c r="I74" s="27">
        <f t="shared" si="18"/>
        <v>0.04</v>
      </c>
      <c r="J74" s="27">
        <f t="shared" si="18"/>
        <v>0.04</v>
      </c>
      <c r="K74" s="27">
        <f t="shared" si="18"/>
        <v>0.03</v>
      </c>
      <c r="L74" s="27">
        <f t="shared" si="18"/>
        <v>0.03</v>
      </c>
      <c r="M74" s="27">
        <f t="shared" si="18"/>
        <v>0.16</v>
      </c>
      <c r="N74" s="27">
        <f t="shared" si="18"/>
        <v>0.11</v>
      </c>
      <c r="O74" s="27">
        <f t="shared" si="18"/>
        <v>0.14000000000000001</v>
      </c>
      <c r="P74" s="27">
        <f t="shared" si="18"/>
        <v>0.05</v>
      </c>
      <c r="Q74" s="27">
        <f t="shared" si="18"/>
        <v>0.05</v>
      </c>
      <c r="R74" s="27">
        <f t="shared" si="18"/>
        <v>7.0000000000000007E-2</v>
      </c>
      <c r="S74" s="27">
        <f t="shared" si="18"/>
        <v>7.0000000000000007E-2</v>
      </c>
      <c r="T74" s="27">
        <f t="shared" si="18"/>
        <v>0.11</v>
      </c>
      <c r="U74" s="27">
        <f t="shared" si="18"/>
        <v>0.04</v>
      </c>
      <c r="V74" s="27">
        <f t="shared" si="18"/>
        <v>7.0000000000000007E-2</v>
      </c>
      <c r="W74" s="27">
        <f t="shared" si="18"/>
        <v>0.15</v>
      </c>
      <c r="X74" s="27">
        <f t="shared" si="18"/>
        <v>5.3999999999999999E-2</v>
      </c>
      <c r="Y74" s="27">
        <f t="shared" si="18"/>
        <v>0.17699999999999999</v>
      </c>
      <c r="Z74" s="27">
        <f t="shared" si="18"/>
        <v>0.38100000000000001</v>
      </c>
      <c r="AA74" s="27">
        <f t="shared" si="18"/>
        <v>0.56699999999999995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E37C-FED3-4F34-8E59-24692071C8C3}">
  <sheetPr codeName="Planilha3"/>
  <dimension ref="A1:AB74"/>
  <sheetViews>
    <sheetView topLeftCell="A52" zoomScale="70" zoomScaleNormal="70" workbookViewId="0">
      <selection activeCell="A73" sqref="A73:XFD74"/>
    </sheetView>
  </sheetViews>
  <sheetFormatPr defaultRowHeight="15" x14ac:dyDescent="0.25"/>
  <cols>
    <col min="1" max="1" width="36.85546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18</v>
      </c>
      <c r="Q1" t="s">
        <v>20</v>
      </c>
      <c r="R1" t="s">
        <v>22</v>
      </c>
      <c r="S1" t="s">
        <v>24</v>
      </c>
      <c r="T1" t="s">
        <v>26</v>
      </c>
      <c r="U1" t="s">
        <v>28</v>
      </c>
      <c r="V1" t="s">
        <v>30</v>
      </c>
      <c r="W1" t="s">
        <v>32</v>
      </c>
      <c r="X1" t="s">
        <v>34</v>
      </c>
      <c r="Y1" t="s">
        <v>36</v>
      </c>
      <c r="Z1" t="s">
        <v>38</v>
      </c>
      <c r="AA1" t="s">
        <v>40</v>
      </c>
    </row>
    <row r="2" spans="1:27" x14ac:dyDescent="0.25">
      <c r="O2" t="s">
        <v>137</v>
      </c>
    </row>
    <row r="3" spans="1:27" x14ac:dyDescent="0.25">
      <c r="A3" t="s">
        <v>42</v>
      </c>
      <c r="B3" t="s">
        <v>43</v>
      </c>
    </row>
    <row r="4" spans="1:27" s="2" customFormat="1" x14ac:dyDescent="0.25">
      <c r="A4" s="2" t="s">
        <v>44</v>
      </c>
      <c r="B4" s="2" t="s">
        <v>45</v>
      </c>
      <c r="C4" s="8" t="s">
        <v>197</v>
      </c>
      <c r="D4" s="8" t="s">
        <v>198</v>
      </c>
      <c r="E4" s="8" t="s">
        <v>199</v>
      </c>
      <c r="F4" s="8" t="s">
        <v>200</v>
      </c>
      <c r="G4" s="8" t="s">
        <v>201</v>
      </c>
      <c r="H4" s="8" t="s">
        <v>202</v>
      </c>
      <c r="I4" s="8" t="s">
        <v>203</v>
      </c>
      <c r="J4" s="8" t="s">
        <v>165</v>
      </c>
      <c r="K4" s="8" t="s">
        <v>204</v>
      </c>
      <c r="L4" s="8" t="s">
        <v>205</v>
      </c>
      <c r="M4" s="8" t="s">
        <v>206</v>
      </c>
      <c r="N4" s="8" t="s">
        <v>207</v>
      </c>
      <c r="O4" s="8" t="s">
        <v>208</v>
      </c>
      <c r="P4" s="8" t="s">
        <v>209</v>
      </c>
      <c r="Q4" s="8" t="s">
        <v>210</v>
      </c>
      <c r="R4" s="8" t="s">
        <v>211</v>
      </c>
      <c r="S4" s="8" t="s">
        <v>212</v>
      </c>
      <c r="T4" s="8" t="s">
        <v>213</v>
      </c>
      <c r="U4" s="8" t="s">
        <v>176</v>
      </c>
      <c r="V4" s="8" t="s">
        <v>214</v>
      </c>
      <c r="W4" s="8" t="s">
        <v>215</v>
      </c>
      <c r="X4" s="8" t="s">
        <v>216</v>
      </c>
      <c r="Y4" s="8" t="s">
        <v>217</v>
      </c>
      <c r="Z4" s="8" t="s">
        <v>218</v>
      </c>
      <c r="AA4" s="8" t="s">
        <v>219</v>
      </c>
    </row>
    <row r="5" spans="1:27" ht="30" x14ac:dyDescent="0.25">
      <c r="A5" t="s">
        <v>47</v>
      </c>
      <c r="B5" s="1" t="s">
        <v>48</v>
      </c>
      <c r="C5">
        <v>15.6</v>
      </c>
      <c r="D5">
        <v>18.8</v>
      </c>
      <c r="E5">
        <v>18.5</v>
      </c>
      <c r="F5">
        <v>28.4</v>
      </c>
      <c r="G5">
        <v>20.7</v>
      </c>
      <c r="H5">
        <v>14.1</v>
      </c>
      <c r="I5">
        <v>23.8</v>
      </c>
      <c r="J5">
        <v>23.8</v>
      </c>
      <c r="K5">
        <v>21.8</v>
      </c>
      <c r="L5">
        <v>16.600000000000001</v>
      </c>
      <c r="M5">
        <v>17.600000000000001</v>
      </c>
      <c r="N5">
        <v>17.2</v>
      </c>
      <c r="O5">
        <v>17.100000000000001</v>
      </c>
      <c r="P5">
        <v>16.5</v>
      </c>
      <c r="Q5">
        <v>19.5</v>
      </c>
      <c r="R5">
        <v>19.3</v>
      </c>
      <c r="S5">
        <v>19.3</v>
      </c>
      <c r="T5">
        <v>18.3</v>
      </c>
      <c r="U5">
        <v>16.600000000000001</v>
      </c>
      <c r="V5">
        <v>20.6</v>
      </c>
      <c r="W5">
        <v>18.399999999999999</v>
      </c>
      <c r="X5">
        <v>15.8</v>
      </c>
      <c r="Y5">
        <v>16.3</v>
      </c>
      <c r="Z5">
        <v>15.8</v>
      </c>
      <c r="AA5">
        <v>20.5</v>
      </c>
    </row>
    <row r="6" spans="1:27" x14ac:dyDescent="0.25">
      <c r="A6" t="s">
        <v>49</v>
      </c>
      <c r="B6" t="s">
        <v>50</v>
      </c>
      <c r="C6">
        <v>0.05</v>
      </c>
      <c r="D6">
        <v>7.0000000000000007E-2</v>
      </c>
      <c r="E6">
        <v>0.05</v>
      </c>
      <c r="F6">
        <v>0.18</v>
      </c>
      <c r="G6">
        <v>7.0000000000000007E-2</v>
      </c>
      <c r="H6">
        <v>0.05</v>
      </c>
      <c r="I6">
        <v>0.05</v>
      </c>
      <c r="J6">
        <v>0.05</v>
      </c>
      <c r="K6">
        <v>0.05</v>
      </c>
      <c r="L6">
        <v>0.14000000000000001</v>
      </c>
      <c r="M6">
        <v>0.09</v>
      </c>
      <c r="N6">
        <v>0.05</v>
      </c>
      <c r="O6">
        <v>0.05</v>
      </c>
      <c r="P6">
        <v>0.12</v>
      </c>
      <c r="Q6">
        <v>0.06</v>
      </c>
      <c r="R6">
        <v>0.08</v>
      </c>
      <c r="S6">
        <v>0.05</v>
      </c>
      <c r="T6">
        <v>0.05</v>
      </c>
      <c r="U6">
        <v>7.0000000000000007E-2</v>
      </c>
      <c r="V6">
        <v>0.09</v>
      </c>
      <c r="W6">
        <v>0.12</v>
      </c>
      <c r="X6">
        <v>0.17</v>
      </c>
      <c r="Y6">
        <v>0.05</v>
      </c>
      <c r="Z6">
        <v>0.05</v>
      </c>
      <c r="AA6">
        <v>0.05</v>
      </c>
    </row>
    <row r="7" spans="1:27" x14ac:dyDescent="0.25">
      <c r="A7" t="s">
        <v>51</v>
      </c>
      <c r="B7" t="s">
        <v>52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  <c r="T7">
        <v>5.0000000000000001E-3</v>
      </c>
      <c r="U7">
        <v>5.0000000000000001E-3</v>
      </c>
      <c r="V7">
        <v>5.0000000000000001E-3</v>
      </c>
      <c r="W7">
        <v>5.0000000000000001E-3</v>
      </c>
      <c r="X7">
        <v>5.0000000000000001E-3</v>
      </c>
      <c r="Y7">
        <v>5.0000000000000001E-3</v>
      </c>
      <c r="Z7">
        <v>5.0000000000000001E-3</v>
      </c>
      <c r="AA7">
        <v>5.0000000000000001E-3</v>
      </c>
    </row>
    <row r="8" spans="1:27" x14ac:dyDescent="0.25">
      <c r="A8" t="s">
        <v>53</v>
      </c>
      <c r="B8" t="s">
        <v>54</v>
      </c>
      <c r="C8">
        <v>4.0000000000000001E-3</v>
      </c>
      <c r="D8">
        <v>4.0000000000000001E-3</v>
      </c>
      <c r="E8">
        <v>4.0000000000000001E-3</v>
      </c>
      <c r="F8">
        <v>4.0000000000000001E-3</v>
      </c>
      <c r="G8">
        <v>4.0000000000000001E-3</v>
      </c>
      <c r="H8">
        <v>4.0000000000000001E-3</v>
      </c>
      <c r="I8">
        <v>4.0000000000000001E-3</v>
      </c>
      <c r="J8">
        <v>4.0000000000000001E-3</v>
      </c>
      <c r="K8">
        <v>4.0000000000000001E-3</v>
      </c>
      <c r="L8">
        <v>4.0000000000000001E-3</v>
      </c>
      <c r="M8">
        <v>4.0000000000000001E-3</v>
      </c>
      <c r="N8">
        <v>4.0000000000000001E-3</v>
      </c>
      <c r="O8">
        <v>4.0000000000000001E-3</v>
      </c>
      <c r="P8">
        <v>4.0000000000000001E-3</v>
      </c>
      <c r="Q8">
        <v>4.0000000000000001E-3</v>
      </c>
      <c r="R8">
        <v>4.0000000000000001E-3</v>
      </c>
      <c r="S8">
        <v>4.0000000000000001E-3</v>
      </c>
      <c r="T8">
        <v>4.0000000000000001E-3</v>
      </c>
      <c r="U8">
        <v>4.0000000000000001E-3</v>
      </c>
      <c r="V8">
        <v>4.0000000000000001E-3</v>
      </c>
      <c r="W8">
        <v>4.0000000000000001E-3</v>
      </c>
      <c r="X8">
        <v>4.0000000000000001E-3</v>
      </c>
      <c r="Y8">
        <v>4.0000000000000001E-3</v>
      </c>
      <c r="Z8">
        <v>4.0000000000000001E-3</v>
      </c>
      <c r="AA8">
        <v>4.0000000000000001E-3</v>
      </c>
    </row>
    <row r="9" spans="1:27" x14ac:dyDescent="0.25">
      <c r="A9" t="s">
        <v>55</v>
      </c>
      <c r="B9" t="s">
        <v>56</v>
      </c>
      <c r="C9">
        <v>0.02</v>
      </c>
      <c r="D9">
        <v>0.02</v>
      </c>
      <c r="E9">
        <v>0.02</v>
      </c>
      <c r="F9">
        <v>0.03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0.01</v>
      </c>
      <c r="M9">
        <v>0.02</v>
      </c>
      <c r="N9">
        <v>0.01</v>
      </c>
      <c r="O9">
        <v>0.05</v>
      </c>
      <c r="P9">
        <v>0.01</v>
      </c>
      <c r="Q9">
        <v>0.02</v>
      </c>
      <c r="R9">
        <v>0.02</v>
      </c>
      <c r="S9">
        <v>0.02</v>
      </c>
      <c r="T9">
        <v>0.02</v>
      </c>
      <c r="U9">
        <v>0.01</v>
      </c>
      <c r="V9">
        <v>0.02</v>
      </c>
      <c r="W9">
        <v>0.02</v>
      </c>
      <c r="X9">
        <v>0.02</v>
      </c>
      <c r="Y9">
        <v>0.01</v>
      </c>
      <c r="Z9">
        <v>0.02</v>
      </c>
      <c r="AA9">
        <v>0.05</v>
      </c>
    </row>
    <row r="10" spans="1:27" x14ac:dyDescent="0.25">
      <c r="A10" t="s">
        <v>57</v>
      </c>
      <c r="B10" t="s">
        <v>58</v>
      </c>
      <c r="C10">
        <v>4.0000000000000001E-3</v>
      </c>
      <c r="D10">
        <v>4.0000000000000001E-3</v>
      </c>
      <c r="E10">
        <v>4.0000000000000001E-3</v>
      </c>
      <c r="F10">
        <v>4.0000000000000001E-3</v>
      </c>
      <c r="G10">
        <v>4.0000000000000001E-3</v>
      </c>
      <c r="H10">
        <v>4.0000000000000001E-3</v>
      </c>
      <c r="I10">
        <v>4.0000000000000001E-3</v>
      </c>
      <c r="J10">
        <v>4.0000000000000001E-3</v>
      </c>
      <c r="K10">
        <v>4.0000000000000001E-3</v>
      </c>
      <c r="L10">
        <v>4.0000000000000001E-3</v>
      </c>
      <c r="M10">
        <v>4.0000000000000001E-3</v>
      </c>
      <c r="N10">
        <v>4.0000000000000001E-3</v>
      </c>
      <c r="O10">
        <v>4.0000000000000001E-3</v>
      </c>
      <c r="P10">
        <v>4.0000000000000001E-3</v>
      </c>
      <c r="Q10">
        <v>4.0000000000000001E-3</v>
      </c>
      <c r="R10">
        <v>4.0000000000000001E-3</v>
      </c>
      <c r="S10">
        <v>4.0000000000000001E-3</v>
      </c>
      <c r="T10">
        <v>4.0000000000000001E-3</v>
      </c>
      <c r="U10">
        <v>4.0000000000000001E-3</v>
      </c>
      <c r="V10">
        <v>4.0000000000000001E-3</v>
      </c>
      <c r="W10">
        <v>4.0000000000000001E-3</v>
      </c>
      <c r="X10">
        <v>4.0000000000000001E-3</v>
      </c>
      <c r="Y10">
        <v>4.0000000000000001E-3</v>
      </c>
      <c r="Z10">
        <v>4.0000000000000001E-3</v>
      </c>
      <c r="AA10">
        <v>4.0000000000000001E-3</v>
      </c>
    </row>
    <row r="11" spans="1:27" x14ac:dyDescent="0.25">
      <c r="A11" t="s">
        <v>59</v>
      </c>
      <c r="B11" t="s">
        <v>60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  <c r="AA11">
        <v>0.05</v>
      </c>
    </row>
    <row r="12" spans="1:27" x14ac:dyDescent="0.25">
      <c r="A12" t="s">
        <v>61</v>
      </c>
      <c r="B12" t="s">
        <v>62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  <c r="AA12">
        <v>1E-3</v>
      </c>
    </row>
    <row r="13" spans="1:27" x14ac:dyDescent="0.25">
      <c r="A13" t="s">
        <v>63</v>
      </c>
      <c r="B13" t="s">
        <v>64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</row>
    <row r="14" spans="1:27" x14ac:dyDescent="0.25">
      <c r="A14" t="s">
        <v>65</v>
      </c>
      <c r="B14" t="s">
        <v>66</v>
      </c>
      <c r="C14">
        <v>5.0000000000000001E-3</v>
      </c>
      <c r="D14">
        <v>5.0000000000000001E-3</v>
      </c>
      <c r="E14">
        <v>5.0000000000000001E-3</v>
      </c>
      <c r="F14">
        <v>5.0000000000000001E-3</v>
      </c>
      <c r="G14">
        <v>5.0000000000000001E-3</v>
      </c>
      <c r="H14">
        <v>5.0000000000000001E-3</v>
      </c>
      <c r="I14">
        <v>5.0000000000000001E-3</v>
      </c>
      <c r="J14">
        <v>5.0000000000000001E-3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P14">
        <v>5.0000000000000001E-3</v>
      </c>
      <c r="Q14">
        <v>5.0000000000000001E-3</v>
      </c>
      <c r="R14">
        <v>5.0000000000000001E-3</v>
      </c>
      <c r="S14">
        <v>5.0000000000000001E-3</v>
      </c>
      <c r="T14">
        <v>5.0000000000000001E-3</v>
      </c>
      <c r="U14">
        <v>5.0000000000000001E-3</v>
      </c>
      <c r="V14">
        <v>5.0000000000000001E-3</v>
      </c>
      <c r="W14">
        <v>5.0000000000000001E-3</v>
      </c>
      <c r="X14">
        <v>5.0000000000000001E-3</v>
      </c>
      <c r="Y14">
        <v>5.0000000000000001E-3</v>
      </c>
      <c r="Z14">
        <v>5.0000000000000001E-3</v>
      </c>
      <c r="AA14">
        <v>5.0000000000000001E-3</v>
      </c>
    </row>
    <row r="15" spans="1:27" x14ac:dyDescent="0.25">
      <c r="A15" t="s">
        <v>67</v>
      </c>
      <c r="B15" t="s">
        <v>68</v>
      </c>
      <c r="C15">
        <v>1.55</v>
      </c>
      <c r="D15">
        <v>1.94</v>
      </c>
      <c r="E15">
        <v>1.5</v>
      </c>
      <c r="F15">
        <v>2.11</v>
      </c>
      <c r="G15">
        <v>1.71</v>
      </c>
      <c r="H15">
        <v>1.42</v>
      </c>
      <c r="I15">
        <v>1.57</v>
      </c>
      <c r="J15">
        <v>1.55</v>
      </c>
      <c r="K15">
        <v>1.27</v>
      </c>
      <c r="L15">
        <v>1.26</v>
      </c>
      <c r="M15">
        <v>3.56</v>
      </c>
      <c r="N15">
        <v>1.1299999999999999</v>
      </c>
      <c r="O15">
        <v>2.78</v>
      </c>
      <c r="P15">
        <v>2.71</v>
      </c>
      <c r="Q15">
        <v>1.86</v>
      </c>
      <c r="R15">
        <v>1.39</v>
      </c>
      <c r="S15">
        <v>1.58</v>
      </c>
      <c r="T15">
        <v>1.74</v>
      </c>
      <c r="U15">
        <v>1.54</v>
      </c>
      <c r="V15">
        <v>1.97</v>
      </c>
      <c r="W15">
        <v>1.55</v>
      </c>
      <c r="X15">
        <v>1.37</v>
      </c>
      <c r="Y15">
        <v>1.66</v>
      </c>
      <c r="Z15">
        <v>1.1599999999999999</v>
      </c>
      <c r="AA15">
        <v>1.22</v>
      </c>
    </row>
    <row r="16" spans="1:27" x14ac:dyDescent="0.25">
      <c r="A16" t="s">
        <v>69</v>
      </c>
      <c r="B16" t="s">
        <v>70</v>
      </c>
      <c r="C16">
        <v>0.01</v>
      </c>
      <c r="D16">
        <v>0.01</v>
      </c>
      <c r="E16">
        <v>0.01</v>
      </c>
      <c r="F16">
        <v>0.01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5.0000000000000001E-3</v>
      </c>
    </row>
    <row r="17" spans="1:27" s="2" customFormat="1" x14ac:dyDescent="0.25">
      <c r="A17" s="2" t="s">
        <v>71</v>
      </c>
      <c r="B17" s="2" t="s">
        <v>72</v>
      </c>
      <c r="C17" s="2">
        <v>8.9999999999999993E-3</v>
      </c>
      <c r="D17" s="2">
        <v>8.9999999999999993E-3</v>
      </c>
      <c r="E17" s="2">
        <v>8.9999999999999993E-3</v>
      </c>
      <c r="F17" s="2">
        <v>8.9999999999999993E-3</v>
      </c>
      <c r="G17" s="2">
        <v>8.9999999999999993E-3</v>
      </c>
      <c r="H17" s="2">
        <v>8.9999999999999993E-3</v>
      </c>
      <c r="I17" s="2">
        <v>8.9999999999999993E-3</v>
      </c>
      <c r="J17" s="2">
        <v>8.9999999999999993E-3</v>
      </c>
      <c r="K17" s="2">
        <v>8.9999999999999993E-3</v>
      </c>
      <c r="L17" s="2">
        <v>8.9999999999999993E-3</v>
      </c>
      <c r="M17" s="2">
        <v>8.9999999999999993E-3</v>
      </c>
      <c r="N17" s="2">
        <v>8.9999999999999993E-3</v>
      </c>
      <c r="O17" s="2">
        <v>8.9999999999999993E-3</v>
      </c>
      <c r="P17" s="2">
        <v>8.9999999999999993E-3</v>
      </c>
      <c r="Q17" s="2">
        <v>8.9999999999999993E-3</v>
      </c>
      <c r="R17" s="2">
        <v>8.9999999999999993E-3</v>
      </c>
      <c r="S17" s="2">
        <v>8.9999999999999993E-3</v>
      </c>
      <c r="T17" s="2">
        <v>8.9999999999999993E-3</v>
      </c>
      <c r="U17" s="2">
        <v>8.9999999999999993E-3</v>
      </c>
      <c r="V17" s="2">
        <v>8.9999999999999993E-3</v>
      </c>
      <c r="W17" s="2">
        <v>8.9999999999999993E-3</v>
      </c>
      <c r="X17" s="2">
        <v>8.9999999999999993E-3</v>
      </c>
      <c r="Y17" s="2">
        <v>8.9999999999999993E-3</v>
      </c>
      <c r="Z17" s="2">
        <v>8.9999999999999993E-3</v>
      </c>
      <c r="AA17" s="2">
        <v>8.9999999999999993E-3</v>
      </c>
    </row>
    <row r="18" spans="1:27" s="2" customFormat="1" x14ac:dyDescent="0.25">
      <c r="A18" s="2" t="s">
        <v>73</v>
      </c>
      <c r="B18" s="2" t="s">
        <v>72</v>
      </c>
      <c r="C18" s="2">
        <v>0.01</v>
      </c>
      <c r="D18" s="2">
        <v>8.9999999999999993E-3</v>
      </c>
      <c r="E18" s="2">
        <v>8.9999999999999993E-3</v>
      </c>
      <c r="F18" s="2">
        <v>8.9999999999999993E-3</v>
      </c>
      <c r="G18" s="2">
        <v>8.9999999999999993E-3</v>
      </c>
      <c r="H18" s="2">
        <v>8.9999999999999993E-3</v>
      </c>
      <c r="I18" s="2">
        <v>8.9999999999999993E-3</v>
      </c>
      <c r="J18" s="2">
        <v>8.9999999999999993E-3</v>
      </c>
      <c r="K18" s="2">
        <v>8.9999999999999993E-3</v>
      </c>
      <c r="L18" s="2">
        <v>8.9999999999999993E-3</v>
      </c>
      <c r="M18" s="2">
        <v>8.9999999999999993E-3</v>
      </c>
      <c r="N18" s="2">
        <v>8.9999999999999993E-3</v>
      </c>
      <c r="O18" s="2">
        <v>8.9999999999999993E-3</v>
      </c>
      <c r="P18" s="2">
        <v>8.9999999999999993E-3</v>
      </c>
      <c r="Q18" s="2">
        <v>8.9999999999999993E-3</v>
      </c>
      <c r="R18" s="2">
        <v>8.9999999999999993E-3</v>
      </c>
      <c r="S18" s="2">
        <v>8.9999999999999993E-3</v>
      </c>
      <c r="T18" s="2">
        <v>8.9999999999999993E-3</v>
      </c>
      <c r="U18" s="2">
        <v>8.9999999999999993E-3</v>
      </c>
      <c r="V18" s="2">
        <v>8.9999999999999993E-3</v>
      </c>
      <c r="W18" s="2">
        <v>8.9999999999999993E-3</v>
      </c>
      <c r="X18" s="2">
        <v>8.9999999999999993E-3</v>
      </c>
      <c r="Y18" s="2">
        <v>8.9999999999999993E-3</v>
      </c>
      <c r="Z18" s="2">
        <v>8.9999999999999993E-3</v>
      </c>
      <c r="AA18" s="2">
        <v>8.9999999999999993E-3</v>
      </c>
    </row>
    <row r="19" spans="1:27" x14ac:dyDescent="0.25">
      <c r="A19" t="s">
        <v>74</v>
      </c>
      <c r="B19" t="s">
        <v>75</v>
      </c>
      <c r="C19">
        <v>54.3</v>
      </c>
      <c r="D19">
        <v>59.5</v>
      </c>
      <c r="E19">
        <v>57.9</v>
      </c>
      <c r="F19">
        <v>67</v>
      </c>
      <c r="G19">
        <v>42</v>
      </c>
      <c r="H19">
        <v>84</v>
      </c>
      <c r="I19">
        <v>109</v>
      </c>
      <c r="J19">
        <v>78</v>
      </c>
      <c r="K19">
        <v>49.8</v>
      </c>
      <c r="L19">
        <v>67</v>
      </c>
      <c r="M19">
        <v>78.099999999999994</v>
      </c>
      <c r="N19">
        <v>74.2</v>
      </c>
      <c r="O19">
        <v>76</v>
      </c>
      <c r="P19">
        <v>147</v>
      </c>
      <c r="Q19">
        <v>57.9</v>
      </c>
      <c r="R19">
        <v>74.599999999999994</v>
      </c>
      <c r="S19">
        <v>65.400000000000006</v>
      </c>
      <c r="T19">
        <v>47.6</v>
      </c>
      <c r="U19">
        <v>50.3</v>
      </c>
      <c r="V19">
        <v>68.8</v>
      </c>
      <c r="W19">
        <v>120</v>
      </c>
      <c r="X19">
        <v>73.400000000000006</v>
      </c>
      <c r="Y19">
        <v>50.5</v>
      </c>
      <c r="Z19">
        <v>49.3</v>
      </c>
      <c r="AA19">
        <v>71.5</v>
      </c>
    </row>
    <row r="20" spans="1:27" x14ac:dyDescent="0.25">
      <c r="A20" t="s">
        <v>76</v>
      </c>
      <c r="B20" t="s">
        <v>77</v>
      </c>
      <c r="C20">
        <v>10</v>
      </c>
      <c r="D20">
        <v>10</v>
      </c>
      <c r="E20">
        <v>10</v>
      </c>
      <c r="F20">
        <v>14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14</v>
      </c>
      <c r="O20">
        <v>10</v>
      </c>
      <c r="P20">
        <v>11</v>
      </c>
      <c r="Q20">
        <v>10</v>
      </c>
      <c r="R20">
        <v>16</v>
      </c>
      <c r="S20">
        <v>14</v>
      </c>
      <c r="T20">
        <v>21</v>
      </c>
      <c r="U20">
        <v>12</v>
      </c>
      <c r="V20">
        <v>55</v>
      </c>
      <c r="W20">
        <v>12</v>
      </c>
      <c r="X20">
        <v>12</v>
      </c>
      <c r="Y20">
        <v>42</v>
      </c>
      <c r="Z20">
        <v>48</v>
      </c>
      <c r="AA20">
        <v>85</v>
      </c>
    </row>
    <row r="21" spans="1:27" x14ac:dyDescent="0.25">
      <c r="A21" t="s">
        <v>78</v>
      </c>
      <c r="B21" t="s">
        <v>79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</row>
    <row r="22" spans="1:27" x14ac:dyDescent="0.25">
      <c r="A22" t="s">
        <v>80</v>
      </c>
      <c r="B22" t="s">
        <v>81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25">
      <c r="A23" t="s">
        <v>82</v>
      </c>
      <c r="B23" t="s">
        <v>81</v>
      </c>
      <c r="C23">
        <v>30</v>
      </c>
      <c r="D23">
        <v>26</v>
      </c>
      <c r="E23">
        <v>26</v>
      </c>
      <c r="F23">
        <v>26</v>
      </c>
      <c r="G23">
        <v>26</v>
      </c>
      <c r="H23">
        <v>26</v>
      </c>
      <c r="I23">
        <v>26</v>
      </c>
      <c r="J23">
        <v>26</v>
      </c>
      <c r="K23">
        <v>26</v>
      </c>
      <c r="L23">
        <v>26</v>
      </c>
      <c r="M23">
        <v>34</v>
      </c>
      <c r="N23">
        <v>26</v>
      </c>
      <c r="O23">
        <v>37</v>
      </c>
      <c r="P23">
        <v>26</v>
      </c>
      <c r="Q23">
        <v>26</v>
      </c>
      <c r="R23">
        <v>26</v>
      </c>
      <c r="S23">
        <v>26</v>
      </c>
      <c r="T23">
        <v>26</v>
      </c>
      <c r="U23">
        <v>26</v>
      </c>
      <c r="V23">
        <v>26</v>
      </c>
      <c r="W23">
        <v>26</v>
      </c>
      <c r="X23">
        <v>42</v>
      </c>
      <c r="Y23">
        <v>26</v>
      </c>
      <c r="Z23">
        <v>26</v>
      </c>
      <c r="AA23">
        <v>26</v>
      </c>
    </row>
    <row r="24" spans="1:27" ht="45" x14ac:dyDescent="0.25">
      <c r="A24" t="s">
        <v>83</v>
      </c>
      <c r="B24" s="1" t="s">
        <v>84</v>
      </c>
      <c r="D24">
        <v>22.4</v>
      </c>
      <c r="E24">
        <v>22.1</v>
      </c>
      <c r="F24">
        <v>22.5</v>
      </c>
      <c r="G24">
        <v>26.5</v>
      </c>
      <c r="H24">
        <v>22.2</v>
      </c>
      <c r="I24">
        <v>30.4</v>
      </c>
      <c r="J24">
        <v>25.8</v>
      </c>
      <c r="K24">
        <v>22.8</v>
      </c>
      <c r="L24">
        <v>15.3</v>
      </c>
      <c r="M24">
        <v>23.4</v>
      </c>
      <c r="N24">
        <v>18.3</v>
      </c>
      <c r="O24">
        <v>21.4</v>
      </c>
      <c r="P24">
        <v>19.2</v>
      </c>
      <c r="Q24">
        <v>20.8</v>
      </c>
      <c r="R24">
        <v>18.600000000000001</v>
      </c>
      <c r="S24">
        <v>16</v>
      </c>
      <c r="T24">
        <v>17</v>
      </c>
      <c r="U24">
        <v>15.4</v>
      </c>
      <c r="V24">
        <v>13.5</v>
      </c>
      <c r="W24">
        <v>15.3</v>
      </c>
      <c r="X24">
        <v>25</v>
      </c>
      <c r="Y24">
        <v>17.399999999999999</v>
      </c>
      <c r="Z24">
        <v>17</v>
      </c>
      <c r="AA24">
        <v>17</v>
      </c>
    </row>
    <row r="25" spans="1:27" x14ac:dyDescent="0.25">
      <c r="A25" t="s">
        <v>85</v>
      </c>
      <c r="B25" t="s">
        <v>86</v>
      </c>
      <c r="C25">
        <v>2E-3</v>
      </c>
      <c r="E25">
        <v>2E-3</v>
      </c>
      <c r="G25">
        <v>2E-3</v>
      </c>
      <c r="H25">
        <v>2E-3</v>
      </c>
      <c r="I25">
        <v>2E-3</v>
      </c>
      <c r="J25">
        <v>2E-3</v>
      </c>
      <c r="K25">
        <v>2E-3</v>
      </c>
      <c r="L25">
        <v>2E-3</v>
      </c>
      <c r="M25">
        <v>2E-3</v>
      </c>
      <c r="N25">
        <v>2E-3</v>
      </c>
      <c r="O25">
        <v>2E-3</v>
      </c>
      <c r="P25">
        <v>2E-3</v>
      </c>
      <c r="Q25">
        <v>2E-3</v>
      </c>
      <c r="R25">
        <v>2E-3</v>
      </c>
      <c r="S25">
        <v>2E-3</v>
      </c>
      <c r="T25">
        <v>2E-3</v>
      </c>
      <c r="U25">
        <v>2E-3</v>
      </c>
      <c r="V25">
        <v>2E-3</v>
      </c>
      <c r="W25">
        <v>2E-3</v>
      </c>
      <c r="X25">
        <v>2E-3</v>
      </c>
      <c r="Y25">
        <v>2E-3</v>
      </c>
      <c r="Z25">
        <v>2E-3</v>
      </c>
      <c r="AA25">
        <v>2E-3</v>
      </c>
    </row>
    <row r="26" spans="1:27" s="2" customFormat="1" x14ac:dyDescent="0.25">
      <c r="A26" s="2" t="s">
        <v>87</v>
      </c>
      <c r="B26" s="2" t="s">
        <v>88</v>
      </c>
      <c r="C26" s="2">
        <v>0.1</v>
      </c>
      <c r="D26" s="2">
        <v>0.17</v>
      </c>
      <c r="E26" s="2">
        <v>0.12</v>
      </c>
      <c r="F26" s="2">
        <v>0.37</v>
      </c>
      <c r="G26" s="2">
        <v>0.11</v>
      </c>
      <c r="H26" s="2">
        <v>0.12</v>
      </c>
      <c r="I26" s="2">
        <v>0.16</v>
      </c>
      <c r="J26" s="2">
        <v>0.1</v>
      </c>
      <c r="K26" s="2">
        <v>0.1</v>
      </c>
      <c r="L26" s="2">
        <v>0.14000000000000001</v>
      </c>
      <c r="M26" s="2">
        <v>0.12</v>
      </c>
      <c r="N26" s="2">
        <v>0.22</v>
      </c>
      <c r="O26" s="2">
        <v>0.36</v>
      </c>
      <c r="P26" s="2">
        <v>0.25</v>
      </c>
      <c r="Q26" s="2">
        <v>0.17</v>
      </c>
      <c r="R26" s="2">
        <v>0.32</v>
      </c>
      <c r="S26" s="2">
        <v>0.19</v>
      </c>
      <c r="T26" s="2">
        <v>0.14000000000000001</v>
      </c>
      <c r="U26" s="2">
        <v>0.17</v>
      </c>
      <c r="V26" s="2">
        <v>0.34</v>
      </c>
      <c r="W26" s="2">
        <v>0.17</v>
      </c>
      <c r="X26" s="2">
        <v>0.26</v>
      </c>
      <c r="Y26" s="2">
        <v>0.41</v>
      </c>
      <c r="Z26" s="2">
        <v>0.37</v>
      </c>
      <c r="AA26" s="2">
        <v>0.39</v>
      </c>
    </row>
    <row r="27" spans="1:27" s="2" customFormat="1" x14ac:dyDescent="0.25">
      <c r="A27" s="2" t="s">
        <v>89</v>
      </c>
      <c r="B27" s="2" t="s">
        <v>88</v>
      </c>
      <c r="C27" s="2">
        <v>0.1</v>
      </c>
      <c r="D27" s="2">
        <v>0.23</v>
      </c>
      <c r="E27" s="2">
        <v>0.5</v>
      </c>
      <c r="F27" s="2">
        <v>0.59</v>
      </c>
      <c r="G27" s="2">
        <v>0.24</v>
      </c>
      <c r="H27" s="2">
        <v>0.21</v>
      </c>
      <c r="I27" s="2">
        <v>0.24</v>
      </c>
      <c r="J27" s="2">
        <v>0.2</v>
      </c>
      <c r="K27" s="2">
        <v>0.22</v>
      </c>
      <c r="L27" s="2">
        <v>0.24</v>
      </c>
      <c r="M27" s="2">
        <v>0.37</v>
      </c>
      <c r="N27" s="2">
        <v>0.5</v>
      </c>
      <c r="O27" s="2">
        <v>0.56999999999999995</v>
      </c>
      <c r="P27" s="2">
        <v>0.35</v>
      </c>
      <c r="Q27" s="2">
        <v>0.25</v>
      </c>
      <c r="R27" s="2">
        <v>0.57999999999999996</v>
      </c>
      <c r="S27" s="2">
        <v>0.41</v>
      </c>
      <c r="T27" s="2">
        <v>0.28999999999999998</v>
      </c>
      <c r="U27" s="2">
        <v>0.23</v>
      </c>
      <c r="V27" s="2">
        <v>0.56999999999999995</v>
      </c>
      <c r="W27" s="2">
        <v>0.26</v>
      </c>
      <c r="X27" s="2">
        <v>0.26</v>
      </c>
      <c r="Y27" s="2">
        <v>0.86</v>
      </c>
      <c r="Z27" s="2">
        <v>1.0900000000000001</v>
      </c>
      <c r="AA27" s="2">
        <v>2.85</v>
      </c>
    </row>
    <row r="28" spans="1:27" x14ac:dyDescent="0.25">
      <c r="A28" t="s">
        <v>90</v>
      </c>
      <c r="B28" t="s">
        <v>91</v>
      </c>
      <c r="C28">
        <v>0.05</v>
      </c>
      <c r="D28">
        <v>0.05</v>
      </c>
      <c r="E28">
        <v>0.05</v>
      </c>
      <c r="F28">
        <v>0.22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0.05</v>
      </c>
      <c r="N28">
        <v>0.68</v>
      </c>
      <c r="O28">
        <v>0.05</v>
      </c>
      <c r="P28">
        <v>0.05</v>
      </c>
      <c r="Q28">
        <v>0.05</v>
      </c>
      <c r="R28">
        <v>0.05</v>
      </c>
      <c r="S28">
        <v>0.05</v>
      </c>
      <c r="T28">
        <v>0.05</v>
      </c>
      <c r="U28">
        <v>0.05</v>
      </c>
      <c r="V28">
        <v>0.05</v>
      </c>
      <c r="W28">
        <v>0.05</v>
      </c>
      <c r="X28">
        <v>0.05</v>
      </c>
      <c r="Y28">
        <v>0.05</v>
      </c>
      <c r="Z28">
        <v>0.05</v>
      </c>
      <c r="AA28">
        <v>0.05</v>
      </c>
    </row>
    <row r="29" spans="1:27" x14ac:dyDescent="0.25">
      <c r="A29" t="s">
        <v>92</v>
      </c>
      <c r="B29" t="s">
        <v>93</v>
      </c>
      <c r="C29">
        <v>7.0000000000000007E-2</v>
      </c>
      <c r="D29">
        <v>0.02</v>
      </c>
      <c r="E29">
        <v>0.06</v>
      </c>
      <c r="F29">
        <v>0.04</v>
      </c>
      <c r="G29">
        <v>0.02</v>
      </c>
      <c r="H29">
        <v>0.02</v>
      </c>
      <c r="I29">
        <v>0.11</v>
      </c>
      <c r="J29">
        <v>0.02</v>
      </c>
      <c r="K29">
        <v>0.02</v>
      </c>
      <c r="L29">
        <v>0.02</v>
      </c>
      <c r="M29">
        <v>0.03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0.13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0.04</v>
      </c>
      <c r="Z29">
        <v>0.02</v>
      </c>
      <c r="AA29">
        <v>0.02</v>
      </c>
    </row>
    <row r="30" spans="1:27" x14ac:dyDescent="0.25">
      <c r="A30" t="s">
        <v>94</v>
      </c>
      <c r="B30" t="s">
        <v>95</v>
      </c>
      <c r="C30">
        <v>0.1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  <c r="Z30">
        <v>0.1</v>
      </c>
      <c r="AA30">
        <v>0.1</v>
      </c>
    </row>
    <row r="31" spans="1:27" x14ac:dyDescent="0.25">
      <c r="A31" t="s">
        <v>96</v>
      </c>
      <c r="B31" t="s">
        <v>97</v>
      </c>
      <c r="C31">
        <v>0.05</v>
      </c>
      <c r="D31">
        <v>7.0000000000000007E-2</v>
      </c>
      <c r="E31">
        <v>0.05</v>
      </c>
      <c r="F31">
        <v>0.06</v>
      </c>
      <c r="G31">
        <v>0.04</v>
      </c>
      <c r="H31">
        <v>0.05</v>
      </c>
      <c r="I31">
        <v>0.12</v>
      </c>
      <c r="J31">
        <v>0.03</v>
      </c>
      <c r="K31">
        <v>0.04</v>
      </c>
      <c r="L31">
        <v>0.05</v>
      </c>
      <c r="M31">
        <v>7.0000000000000007E-2</v>
      </c>
      <c r="N31">
        <v>0.13</v>
      </c>
      <c r="O31">
        <v>0.14000000000000001</v>
      </c>
      <c r="P31">
        <v>7.0000000000000007E-2</v>
      </c>
      <c r="Q31">
        <v>0.06</v>
      </c>
      <c r="R31">
        <v>0.05</v>
      </c>
      <c r="S31">
        <v>0.03</v>
      </c>
      <c r="T31">
        <v>0.03</v>
      </c>
      <c r="U31">
        <v>2.5000000000000001E-2</v>
      </c>
      <c r="V31">
        <v>0.13</v>
      </c>
      <c r="W31">
        <v>7.0000000000000007E-2</v>
      </c>
      <c r="X31">
        <v>8.3000000000000004E-2</v>
      </c>
      <c r="Y31">
        <v>0.153</v>
      </c>
      <c r="Z31">
        <v>0.20300000000000001</v>
      </c>
      <c r="AA31">
        <v>0.25700000000000001</v>
      </c>
    </row>
    <row r="32" spans="1:27" x14ac:dyDescent="0.25">
      <c r="A32" t="s">
        <v>98</v>
      </c>
      <c r="B32" t="s">
        <v>97</v>
      </c>
      <c r="C32">
        <v>0.06</v>
      </c>
      <c r="D32">
        <v>0.09</v>
      </c>
      <c r="E32">
        <v>0.1</v>
      </c>
      <c r="F32">
        <v>0.08</v>
      </c>
      <c r="G32">
        <v>0.05</v>
      </c>
      <c r="H32">
        <v>0.05</v>
      </c>
      <c r="I32">
        <v>0.12</v>
      </c>
      <c r="J32">
        <v>0.06</v>
      </c>
      <c r="K32">
        <v>0.08</v>
      </c>
      <c r="L32">
        <v>0.05</v>
      </c>
      <c r="M32">
        <v>7.0000000000000007E-2</v>
      </c>
      <c r="N32">
        <v>0.13</v>
      </c>
      <c r="O32">
        <v>0.15</v>
      </c>
      <c r="P32">
        <v>7.0000000000000007E-2</v>
      </c>
      <c r="Q32">
        <v>7.0000000000000007E-2</v>
      </c>
      <c r="R32">
        <v>0.05</v>
      </c>
      <c r="S32">
        <v>0.05</v>
      </c>
      <c r="T32">
        <v>0.04</v>
      </c>
      <c r="U32">
        <v>2.5000000000000001E-2</v>
      </c>
      <c r="V32">
        <v>0.13</v>
      </c>
      <c r="W32">
        <v>0.08</v>
      </c>
      <c r="X32">
        <v>8.5000000000000006E-2</v>
      </c>
      <c r="Y32">
        <v>0.253</v>
      </c>
      <c r="Z32">
        <v>0.28899999999999998</v>
      </c>
      <c r="AA32">
        <v>0.39500000000000002</v>
      </c>
    </row>
    <row r="33" spans="1:27" x14ac:dyDescent="0.25">
      <c r="A33" t="s">
        <v>99</v>
      </c>
      <c r="B33" t="s">
        <v>100</v>
      </c>
      <c r="C33">
        <v>2.0000000000000001E-4</v>
      </c>
      <c r="D33">
        <v>2.0000000000000001E-4</v>
      </c>
      <c r="E33">
        <v>2.0000000000000001E-4</v>
      </c>
      <c r="F33">
        <v>2.0000000000000001E-4</v>
      </c>
      <c r="G33">
        <v>2.0000000000000001E-4</v>
      </c>
      <c r="H33">
        <v>2.0000000000000001E-4</v>
      </c>
      <c r="I33">
        <v>2.0000000000000001E-4</v>
      </c>
      <c r="J33">
        <v>2.0000000000000001E-4</v>
      </c>
      <c r="K33">
        <v>2.0000000000000001E-4</v>
      </c>
      <c r="L33">
        <v>2.0000000000000001E-4</v>
      </c>
      <c r="M33">
        <v>2.0000000000000001E-4</v>
      </c>
      <c r="N33">
        <v>2.0000000000000001E-4</v>
      </c>
      <c r="O33">
        <v>2.0000000000000001E-4</v>
      </c>
      <c r="P33">
        <v>2.0000000000000001E-4</v>
      </c>
      <c r="Q33">
        <v>2.0000000000000001E-4</v>
      </c>
      <c r="R33">
        <v>2.0000000000000001E-4</v>
      </c>
      <c r="S33">
        <v>2.0000000000000001E-4</v>
      </c>
      <c r="T33">
        <v>2.0000000000000001E-4</v>
      </c>
      <c r="U33">
        <v>2.0000000000000001E-4</v>
      </c>
      <c r="V33">
        <v>2.0000000000000001E-4</v>
      </c>
      <c r="W33">
        <v>2.0000000000000001E-4</v>
      </c>
      <c r="X33">
        <v>2.0000000000000001E-4</v>
      </c>
      <c r="Y33">
        <v>2.0000000000000001E-4</v>
      </c>
      <c r="Z33">
        <v>2.0000000000000001E-4</v>
      </c>
      <c r="AA33">
        <v>2.0000000000000001E-4</v>
      </c>
    </row>
    <row r="34" spans="1:27" x14ac:dyDescent="0.25">
      <c r="A34" t="s">
        <v>101</v>
      </c>
      <c r="B34" t="s">
        <v>102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  <c r="M34">
        <v>0.01</v>
      </c>
      <c r="N34">
        <v>0.01</v>
      </c>
      <c r="O34">
        <v>0.01</v>
      </c>
      <c r="P34">
        <v>0.01</v>
      </c>
      <c r="Q34">
        <v>0.01</v>
      </c>
      <c r="R34">
        <v>0.01</v>
      </c>
      <c r="S34">
        <v>0.01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</row>
    <row r="35" spans="1:27" x14ac:dyDescent="0.25">
      <c r="A35" t="s">
        <v>103</v>
      </c>
      <c r="B35" t="s">
        <v>104</v>
      </c>
      <c r="C35">
        <v>0.24</v>
      </c>
      <c r="D35">
        <v>0.06</v>
      </c>
      <c r="E35">
        <v>0.34</v>
      </c>
      <c r="F35">
        <v>0.12</v>
      </c>
      <c r="G35">
        <v>0.16</v>
      </c>
      <c r="H35">
        <v>0.13</v>
      </c>
      <c r="I35">
        <v>7.0000000000000007E-2</v>
      </c>
      <c r="J35">
        <v>7.0000000000000007E-2</v>
      </c>
      <c r="K35">
        <v>0.02</v>
      </c>
      <c r="L35">
        <v>0.05</v>
      </c>
      <c r="M35">
        <v>0.02</v>
      </c>
      <c r="N35">
        <v>0.08</v>
      </c>
      <c r="O35">
        <v>0.13</v>
      </c>
      <c r="P35">
        <v>0.13</v>
      </c>
      <c r="Q35">
        <v>0.16</v>
      </c>
      <c r="R35">
        <v>0.1</v>
      </c>
      <c r="S35">
        <v>0.08</v>
      </c>
      <c r="T35">
        <v>0.06</v>
      </c>
      <c r="U35">
        <v>0.05</v>
      </c>
      <c r="V35">
        <v>0.09</v>
      </c>
      <c r="W35">
        <v>0.02</v>
      </c>
      <c r="X35">
        <v>0.02</v>
      </c>
      <c r="Y35">
        <v>0.04</v>
      </c>
      <c r="Z35">
        <v>0.09</v>
      </c>
      <c r="AA35">
        <v>0.1</v>
      </c>
    </row>
    <row r="36" spans="1:27" x14ac:dyDescent="0.25">
      <c r="A36" t="s">
        <v>105</v>
      </c>
      <c r="B36" t="s">
        <v>106</v>
      </c>
      <c r="C36">
        <v>0.05</v>
      </c>
      <c r="D36">
        <v>0.02</v>
      </c>
      <c r="E36">
        <v>0.05</v>
      </c>
      <c r="F36">
        <v>0.02</v>
      </c>
      <c r="G36">
        <v>0.02</v>
      </c>
      <c r="H36">
        <v>0.02</v>
      </c>
      <c r="I36">
        <v>0.02</v>
      </c>
      <c r="J36">
        <v>0.02</v>
      </c>
      <c r="K36">
        <v>0.02</v>
      </c>
      <c r="L36">
        <v>0.02</v>
      </c>
      <c r="M36">
        <v>0.02</v>
      </c>
      <c r="N36">
        <v>0.02</v>
      </c>
      <c r="O36">
        <v>0.02</v>
      </c>
      <c r="P36">
        <v>0.02</v>
      </c>
      <c r="Q36">
        <v>0.02</v>
      </c>
      <c r="R36">
        <v>0.02</v>
      </c>
      <c r="S36">
        <v>0.02</v>
      </c>
      <c r="T36">
        <v>0.02</v>
      </c>
      <c r="U36">
        <v>0.03</v>
      </c>
      <c r="V36">
        <v>0.03</v>
      </c>
      <c r="W36">
        <v>0.02</v>
      </c>
      <c r="X36">
        <v>0.02</v>
      </c>
      <c r="Y36">
        <v>0.02</v>
      </c>
      <c r="Z36">
        <v>0.02</v>
      </c>
      <c r="AA36">
        <v>0.03</v>
      </c>
    </row>
    <row r="37" spans="1:27" ht="45" x14ac:dyDescent="0.25">
      <c r="A37" t="s">
        <v>107</v>
      </c>
      <c r="B37" s="1" t="s">
        <v>108</v>
      </c>
      <c r="C37">
        <v>0.11</v>
      </c>
      <c r="D37">
        <v>0.06</v>
      </c>
      <c r="E37">
        <v>0.06</v>
      </c>
      <c r="F37">
        <v>0.06</v>
      </c>
      <c r="G37">
        <v>0.06</v>
      </c>
      <c r="H37">
        <v>0.06</v>
      </c>
      <c r="I37">
        <v>1.58</v>
      </c>
      <c r="J37">
        <v>0.19</v>
      </c>
      <c r="K37">
        <v>0.06</v>
      </c>
      <c r="L37">
        <v>0.15</v>
      </c>
      <c r="M37">
        <v>0.13</v>
      </c>
      <c r="N37">
        <v>0.06</v>
      </c>
      <c r="O37">
        <v>0.12</v>
      </c>
      <c r="P37">
        <v>0.08</v>
      </c>
      <c r="Q37">
        <v>0.06</v>
      </c>
      <c r="R37">
        <v>0.06</v>
      </c>
      <c r="S37">
        <v>0.06</v>
      </c>
      <c r="T37">
        <v>0.06</v>
      </c>
      <c r="U37">
        <v>0.06</v>
      </c>
      <c r="V37">
        <v>0.06</v>
      </c>
      <c r="W37">
        <v>0.06</v>
      </c>
      <c r="X37">
        <v>0.06</v>
      </c>
      <c r="Y37">
        <v>0.06</v>
      </c>
      <c r="Z37">
        <v>0.1</v>
      </c>
      <c r="AA37">
        <v>0.23</v>
      </c>
    </row>
    <row r="38" spans="1:27" x14ac:dyDescent="0.25">
      <c r="A38" t="s">
        <v>109</v>
      </c>
      <c r="B38" t="s">
        <v>86</v>
      </c>
      <c r="C38">
        <v>2.5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  <c r="P38">
        <v>2.5</v>
      </c>
      <c r="Q38">
        <v>2.5</v>
      </c>
      <c r="R38">
        <v>2.5</v>
      </c>
      <c r="S38">
        <v>2.5</v>
      </c>
      <c r="T38">
        <v>2.5</v>
      </c>
      <c r="U38">
        <v>2.5</v>
      </c>
      <c r="V38">
        <v>2.5</v>
      </c>
      <c r="W38">
        <v>2.5</v>
      </c>
      <c r="X38">
        <v>2.5</v>
      </c>
      <c r="Y38">
        <v>2.5</v>
      </c>
      <c r="Z38">
        <v>2.5</v>
      </c>
      <c r="AA38">
        <v>2.5</v>
      </c>
    </row>
    <row r="39" spans="1:27" x14ac:dyDescent="0.25">
      <c r="A39" t="s">
        <v>110</v>
      </c>
      <c r="B39" t="s">
        <v>81</v>
      </c>
      <c r="C39">
        <v>6.88</v>
      </c>
      <c r="D39">
        <v>8.4</v>
      </c>
      <c r="E39">
        <v>8.7799999999999994</v>
      </c>
      <c r="F39">
        <v>6.28</v>
      </c>
      <c r="G39">
        <v>5.45</v>
      </c>
      <c r="H39">
        <v>5.77</v>
      </c>
      <c r="I39">
        <v>3.72</v>
      </c>
      <c r="J39">
        <v>8.15</v>
      </c>
      <c r="K39">
        <v>8.2899999999999991</v>
      </c>
      <c r="L39">
        <v>6.08</v>
      </c>
      <c r="M39">
        <v>6.8</v>
      </c>
      <c r="N39">
        <v>7.59</v>
      </c>
      <c r="O39">
        <v>6.37</v>
      </c>
      <c r="P39">
        <v>7.41</v>
      </c>
      <c r="Q39">
        <v>7.51</v>
      </c>
      <c r="R39">
        <v>5.15</v>
      </c>
      <c r="S39">
        <v>5.4</v>
      </c>
      <c r="T39">
        <v>5.85</v>
      </c>
      <c r="U39">
        <v>6.65</v>
      </c>
      <c r="V39">
        <v>6.76</v>
      </c>
      <c r="W39">
        <v>5.5</v>
      </c>
      <c r="X39">
        <v>6.81</v>
      </c>
      <c r="Z39">
        <v>7.38</v>
      </c>
      <c r="AA39">
        <v>5.9</v>
      </c>
    </row>
    <row r="40" spans="1:27" x14ac:dyDescent="0.25">
      <c r="A40" t="s">
        <v>111</v>
      </c>
      <c r="B40" t="s">
        <v>46</v>
      </c>
      <c r="C40">
        <v>7.79</v>
      </c>
      <c r="D40">
        <v>7.54</v>
      </c>
      <c r="E40">
        <v>6.94</v>
      </c>
      <c r="F40">
        <v>7.9</v>
      </c>
      <c r="G40">
        <v>7.04</v>
      </c>
      <c r="H40">
        <v>7.47</v>
      </c>
      <c r="I40">
        <v>7.12</v>
      </c>
      <c r="J40">
        <v>7.02</v>
      </c>
      <c r="K40">
        <v>7.05</v>
      </c>
      <c r="L40">
        <v>6.83</v>
      </c>
      <c r="M40">
        <v>7.58</v>
      </c>
      <c r="N40">
        <v>7.44</v>
      </c>
      <c r="O40">
        <v>6.88</v>
      </c>
      <c r="P40">
        <v>6.9</v>
      </c>
      <c r="Q40">
        <v>7.7</v>
      </c>
      <c r="R40">
        <v>7.19</v>
      </c>
      <c r="S40">
        <v>6.31</v>
      </c>
      <c r="T40">
        <v>6.72</v>
      </c>
      <c r="U40">
        <v>6.54</v>
      </c>
      <c r="V40">
        <v>6.39</v>
      </c>
      <c r="W40">
        <v>6.51</v>
      </c>
      <c r="X40">
        <v>6.82</v>
      </c>
      <c r="Y40">
        <v>8.92</v>
      </c>
      <c r="Z40">
        <v>6.7</v>
      </c>
      <c r="AA40">
        <v>6.91</v>
      </c>
    </row>
    <row r="41" spans="1:27" x14ac:dyDescent="0.25">
      <c r="A41" t="s">
        <v>112</v>
      </c>
      <c r="B41" t="s">
        <v>113</v>
      </c>
      <c r="C41">
        <v>5.0000000000000001E-3</v>
      </c>
      <c r="D41">
        <v>5.0000000000000001E-3</v>
      </c>
      <c r="E41">
        <v>5.0000000000000001E-3</v>
      </c>
      <c r="F41">
        <v>5.0000000000000001E-3</v>
      </c>
      <c r="G41">
        <v>5.0000000000000001E-3</v>
      </c>
      <c r="H41">
        <v>5.0000000000000001E-3</v>
      </c>
      <c r="I41">
        <v>5.0000000000000001E-3</v>
      </c>
      <c r="J41">
        <v>5.0000000000000001E-3</v>
      </c>
      <c r="K41">
        <v>5.0000000000000001E-3</v>
      </c>
      <c r="L41">
        <v>5.0000000000000001E-3</v>
      </c>
      <c r="M41">
        <v>5.0000000000000001E-3</v>
      </c>
      <c r="N41">
        <v>5.0000000000000001E-3</v>
      </c>
      <c r="O41">
        <v>5.0000000000000001E-3</v>
      </c>
      <c r="P41">
        <v>5.0000000000000001E-3</v>
      </c>
      <c r="Q41">
        <v>5.0000000000000001E-3</v>
      </c>
      <c r="R41">
        <v>5.0000000000000001E-3</v>
      </c>
      <c r="S41">
        <v>5.0000000000000001E-3</v>
      </c>
      <c r="T41">
        <v>5.0000000000000001E-3</v>
      </c>
      <c r="U41">
        <v>5.0000000000000001E-3</v>
      </c>
      <c r="V41">
        <v>5.0000000000000001E-3</v>
      </c>
      <c r="W41">
        <v>5.0000000000000001E-3</v>
      </c>
      <c r="X41">
        <v>5.0000000000000001E-3</v>
      </c>
      <c r="Y41">
        <v>5.0000000000000001E-3</v>
      </c>
      <c r="Z41">
        <v>5.0000000000000001E-3</v>
      </c>
      <c r="AA41">
        <v>5.0000000000000001E-3</v>
      </c>
    </row>
    <row r="42" spans="1:27" x14ac:dyDescent="0.25">
      <c r="A42" t="s">
        <v>114</v>
      </c>
      <c r="B42" t="s">
        <v>115</v>
      </c>
      <c r="C42">
        <v>0.01</v>
      </c>
      <c r="D42">
        <v>0.01</v>
      </c>
      <c r="E42">
        <v>0.01</v>
      </c>
      <c r="F42">
        <v>0.01</v>
      </c>
      <c r="G42">
        <v>0.01</v>
      </c>
      <c r="H42">
        <v>0.01</v>
      </c>
      <c r="I42">
        <v>0.01</v>
      </c>
      <c r="J42">
        <v>0.01</v>
      </c>
      <c r="K42">
        <v>0.01</v>
      </c>
      <c r="L42">
        <v>0.01</v>
      </c>
      <c r="M42">
        <v>0.01</v>
      </c>
      <c r="N42">
        <v>0.01</v>
      </c>
      <c r="O42">
        <v>0.01</v>
      </c>
      <c r="P42">
        <v>0.01</v>
      </c>
      <c r="Q42">
        <v>0.01</v>
      </c>
      <c r="R42">
        <v>0.01</v>
      </c>
      <c r="S42">
        <v>0.01</v>
      </c>
      <c r="T42">
        <v>0.01</v>
      </c>
      <c r="U42">
        <v>0.01</v>
      </c>
      <c r="V42">
        <v>0.01</v>
      </c>
      <c r="W42">
        <v>0.01</v>
      </c>
      <c r="X42">
        <v>0.01</v>
      </c>
      <c r="Y42">
        <v>0.01</v>
      </c>
      <c r="Z42">
        <v>0.01</v>
      </c>
      <c r="AA42">
        <v>0.01</v>
      </c>
    </row>
    <row r="43" spans="1:27" x14ac:dyDescent="0.25">
      <c r="A43" t="s">
        <v>116</v>
      </c>
      <c r="B43" t="s">
        <v>117</v>
      </c>
      <c r="C43">
        <v>33</v>
      </c>
      <c r="D43">
        <v>34</v>
      </c>
      <c r="E43">
        <v>51</v>
      </c>
      <c r="F43">
        <v>31</v>
      </c>
      <c r="G43">
        <v>47</v>
      </c>
      <c r="H43">
        <v>48.5</v>
      </c>
      <c r="I43">
        <v>70.5</v>
      </c>
      <c r="J43">
        <v>52.5</v>
      </c>
      <c r="K43">
        <v>38</v>
      </c>
      <c r="L43">
        <v>44.5</v>
      </c>
      <c r="M43">
        <v>68.5</v>
      </c>
      <c r="N43">
        <v>45</v>
      </c>
      <c r="O43">
        <v>47.5</v>
      </c>
      <c r="P43">
        <v>103</v>
      </c>
      <c r="Q43">
        <v>47.5</v>
      </c>
      <c r="R43">
        <v>48.5</v>
      </c>
      <c r="S43">
        <v>36.5</v>
      </c>
      <c r="T43">
        <v>29</v>
      </c>
      <c r="U43">
        <v>40.5</v>
      </c>
      <c r="V43">
        <v>52</v>
      </c>
      <c r="W43">
        <v>83.5</v>
      </c>
      <c r="X43">
        <v>42</v>
      </c>
      <c r="Y43">
        <v>41</v>
      </c>
      <c r="Z43">
        <v>44</v>
      </c>
      <c r="AA43">
        <v>39.5</v>
      </c>
    </row>
    <row r="44" spans="1:27" s="20" customFormat="1" x14ac:dyDescent="0.25">
      <c r="A44" s="20" t="s">
        <v>118</v>
      </c>
      <c r="B44" s="20" t="s">
        <v>119</v>
      </c>
      <c r="C44" s="20">
        <v>11</v>
      </c>
      <c r="D44" s="20">
        <v>11</v>
      </c>
      <c r="E44" s="20">
        <v>15.5</v>
      </c>
      <c r="F44" s="20">
        <v>11</v>
      </c>
      <c r="G44" s="20">
        <v>11</v>
      </c>
      <c r="H44" s="20">
        <v>11</v>
      </c>
      <c r="I44" s="20">
        <v>13</v>
      </c>
      <c r="J44" s="20">
        <v>11</v>
      </c>
      <c r="K44" s="20">
        <v>12.5</v>
      </c>
      <c r="L44" s="20">
        <v>15.5</v>
      </c>
      <c r="M44" s="20">
        <v>39.5</v>
      </c>
      <c r="N44" s="20">
        <v>18.5</v>
      </c>
      <c r="O44" s="20">
        <v>11</v>
      </c>
      <c r="P44" s="20">
        <v>11.5</v>
      </c>
      <c r="Q44" s="20">
        <v>11</v>
      </c>
      <c r="R44" s="20">
        <v>11</v>
      </c>
      <c r="S44" s="20">
        <v>11</v>
      </c>
      <c r="T44" s="20">
        <v>11</v>
      </c>
      <c r="U44" s="20">
        <v>11</v>
      </c>
      <c r="V44" s="20">
        <v>11</v>
      </c>
      <c r="W44" s="20">
        <v>11</v>
      </c>
      <c r="X44" s="20">
        <v>11</v>
      </c>
      <c r="Y44" s="20">
        <v>18</v>
      </c>
      <c r="Z44" s="20">
        <v>25.5</v>
      </c>
      <c r="AA44" s="20">
        <v>11</v>
      </c>
    </row>
    <row r="45" spans="1:27" x14ac:dyDescent="0.25">
      <c r="A45" t="s">
        <v>120</v>
      </c>
      <c r="B45" t="s">
        <v>121</v>
      </c>
      <c r="C45">
        <v>0.3</v>
      </c>
      <c r="E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  <c r="X45">
        <v>0.3</v>
      </c>
      <c r="Y45">
        <v>0.3</v>
      </c>
      <c r="Z45">
        <v>0.3</v>
      </c>
      <c r="AA45">
        <v>0.3</v>
      </c>
    </row>
    <row r="46" spans="1:27" x14ac:dyDescent="0.25">
      <c r="A46" t="s">
        <v>122</v>
      </c>
      <c r="B46" t="s">
        <v>123</v>
      </c>
      <c r="C46">
        <v>4.84</v>
      </c>
      <c r="D46">
        <v>3.96</v>
      </c>
      <c r="E46">
        <v>4.7</v>
      </c>
      <c r="F46">
        <v>2.75</v>
      </c>
      <c r="G46">
        <v>3.52</v>
      </c>
      <c r="H46">
        <v>3.27</v>
      </c>
      <c r="I46">
        <v>5.19</v>
      </c>
      <c r="J46">
        <v>6.05</v>
      </c>
      <c r="K46">
        <v>5.62</v>
      </c>
      <c r="L46">
        <v>4.17</v>
      </c>
      <c r="M46">
        <v>6.55</v>
      </c>
      <c r="N46">
        <v>5.07</v>
      </c>
      <c r="O46">
        <v>6.33</v>
      </c>
      <c r="P46">
        <v>4.66</v>
      </c>
      <c r="Q46">
        <v>3.77</v>
      </c>
      <c r="R46">
        <v>2.4900000000000002</v>
      </c>
      <c r="S46">
        <v>3.02</v>
      </c>
      <c r="T46">
        <v>3</v>
      </c>
      <c r="U46">
        <v>2.4900000000000002</v>
      </c>
      <c r="V46">
        <v>2.97</v>
      </c>
      <c r="W46">
        <v>5.48</v>
      </c>
      <c r="X46">
        <v>4.83</v>
      </c>
      <c r="Y46">
        <v>3.45</v>
      </c>
      <c r="Z46">
        <v>3.72</v>
      </c>
      <c r="AA46">
        <v>2.93</v>
      </c>
    </row>
    <row r="47" spans="1:27" x14ac:dyDescent="0.25">
      <c r="A47" t="s">
        <v>124</v>
      </c>
      <c r="B47" t="s">
        <v>125</v>
      </c>
      <c r="C47">
        <v>2E-3</v>
      </c>
      <c r="D47">
        <v>0.01</v>
      </c>
      <c r="E47">
        <v>2E-3</v>
      </c>
      <c r="F47">
        <v>2E-3</v>
      </c>
      <c r="G47">
        <v>2E-3</v>
      </c>
      <c r="H47">
        <v>2E-3</v>
      </c>
      <c r="I47">
        <v>2E-3</v>
      </c>
      <c r="J47">
        <v>2E-3</v>
      </c>
      <c r="K47">
        <v>2E-3</v>
      </c>
      <c r="L47">
        <v>2E-3</v>
      </c>
      <c r="M47">
        <v>2E-3</v>
      </c>
      <c r="N47">
        <v>2E-3</v>
      </c>
      <c r="O47">
        <v>2E-3</v>
      </c>
      <c r="P47">
        <v>2E-3</v>
      </c>
      <c r="Q47">
        <v>2E-3</v>
      </c>
      <c r="R47">
        <v>2E-3</v>
      </c>
      <c r="S47">
        <v>2E-3</v>
      </c>
      <c r="T47">
        <v>2E-3</v>
      </c>
      <c r="U47">
        <v>2E-3</v>
      </c>
      <c r="V47">
        <v>2E-3</v>
      </c>
      <c r="W47">
        <v>2E-3</v>
      </c>
      <c r="X47">
        <v>2E-3</v>
      </c>
      <c r="Y47">
        <v>2E-3</v>
      </c>
      <c r="Z47">
        <v>2E-3</v>
      </c>
      <c r="AA47">
        <v>2E-3</v>
      </c>
    </row>
    <row r="48" spans="1:27" x14ac:dyDescent="0.25">
      <c r="A48" t="s">
        <v>126</v>
      </c>
      <c r="B48" t="s">
        <v>127</v>
      </c>
      <c r="D48">
        <v>30.8</v>
      </c>
      <c r="E48">
        <v>28</v>
      </c>
      <c r="F48">
        <v>26.5</v>
      </c>
      <c r="G48">
        <v>27.7</v>
      </c>
      <c r="H48">
        <v>30</v>
      </c>
      <c r="I48">
        <v>25.4</v>
      </c>
      <c r="J48">
        <v>28.3</v>
      </c>
      <c r="K48">
        <v>28</v>
      </c>
      <c r="L48">
        <v>25.3</v>
      </c>
      <c r="M48">
        <v>30</v>
      </c>
      <c r="N48">
        <v>31.3</v>
      </c>
      <c r="O48">
        <v>30.1</v>
      </c>
      <c r="P48">
        <v>28.9</v>
      </c>
      <c r="Q48">
        <v>36.5</v>
      </c>
      <c r="R48">
        <v>30.1</v>
      </c>
      <c r="S48">
        <v>30</v>
      </c>
      <c r="T48">
        <v>28.9</v>
      </c>
      <c r="U48">
        <v>28.8</v>
      </c>
      <c r="V48">
        <v>29</v>
      </c>
      <c r="W48">
        <v>27.9</v>
      </c>
      <c r="X48">
        <v>26.6</v>
      </c>
      <c r="Y48">
        <v>29.1</v>
      </c>
      <c r="Z48">
        <v>27.9</v>
      </c>
      <c r="AA48">
        <v>31</v>
      </c>
    </row>
    <row r="49" spans="1:28" x14ac:dyDescent="0.25">
      <c r="A49" t="s">
        <v>128</v>
      </c>
      <c r="B49" t="s">
        <v>127</v>
      </c>
      <c r="C49">
        <v>27</v>
      </c>
      <c r="D49">
        <v>24.1</v>
      </c>
      <c r="E49">
        <v>26.9</v>
      </c>
      <c r="F49">
        <v>26.5</v>
      </c>
      <c r="G49">
        <v>27.7</v>
      </c>
      <c r="H49">
        <v>27.7</v>
      </c>
      <c r="I49">
        <v>28</v>
      </c>
      <c r="J49">
        <v>26.1</v>
      </c>
      <c r="K49">
        <v>27</v>
      </c>
      <c r="L49">
        <v>28</v>
      </c>
      <c r="M49">
        <v>29</v>
      </c>
      <c r="N49">
        <v>30.5</v>
      </c>
      <c r="O49">
        <v>28.6</v>
      </c>
      <c r="P49">
        <v>26.2</v>
      </c>
      <c r="Q49">
        <v>26.9</v>
      </c>
      <c r="R49">
        <v>26</v>
      </c>
      <c r="S49">
        <v>27</v>
      </c>
      <c r="T49">
        <v>26.8</v>
      </c>
      <c r="U49">
        <v>27.2</v>
      </c>
      <c r="V49">
        <v>26.3</v>
      </c>
      <c r="W49">
        <v>27.7</v>
      </c>
      <c r="X49">
        <v>28.2</v>
      </c>
      <c r="Y49">
        <v>28.3</v>
      </c>
      <c r="Z49">
        <v>27.6</v>
      </c>
      <c r="AA49">
        <v>30</v>
      </c>
    </row>
    <row r="50" spans="1:28" x14ac:dyDescent="0.25">
      <c r="A50" t="s">
        <v>129</v>
      </c>
      <c r="B50" t="s">
        <v>130</v>
      </c>
      <c r="C50">
        <v>3.09</v>
      </c>
      <c r="D50">
        <v>4.0599999999999996</v>
      </c>
      <c r="E50">
        <v>13.1</v>
      </c>
      <c r="F50">
        <v>4.5599999999999996</v>
      </c>
      <c r="G50">
        <v>2.63</v>
      </c>
      <c r="H50">
        <v>2.31</v>
      </c>
      <c r="I50">
        <v>3.59</v>
      </c>
      <c r="J50">
        <v>2.48</v>
      </c>
      <c r="K50">
        <v>5.98</v>
      </c>
      <c r="L50">
        <v>7.15</v>
      </c>
      <c r="M50">
        <v>8.15</v>
      </c>
      <c r="N50">
        <v>7.24</v>
      </c>
      <c r="O50">
        <v>10.8</v>
      </c>
      <c r="P50">
        <v>5.05</v>
      </c>
      <c r="Q50">
        <v>2.67</v>
      </c>
      <c r="R50">
        <v>4.17</v>
      </c>
      <c r="S50">
        <v>2.39</v>
      </c>
      <c r="T50">
        <v>7.76</v>
      </c>
      <c r="U50">
        <v>3.98</v>
      </c>
      <c r="V50">
        <v>20.6</v>
      </c>
      <c r="W50">
        <v>5.4</v>
      </c>
      <c r="X50">
        <v>3.59</v>
      </c>
      <c r="Y50">
        <v>11.5</v>
      </c>
      <c r="Z50">
        <v>14.5</v>
      </c>
      <c r="AA50">
        <v>26.3</v>
      </c>
    </row>
    <row r="51" spans="1:28" x14ac:dyDescent="0.25">
      <c r="A51" t="s">
        <v>131</v>
      </c>
      <c r="B51" t="s">
        <v>132</v>
      </c>
      <c r="C51">
        <v>0.02</v>
      </c>
      <c r="D51">
        <v>0.02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v>0.02</v>
      </c>
      <c r="K51">
        <v>0.02</v>
      </c>
      <c r="L51">
        <v>0.02</v>
      </c>
      <c r="M51">
        <v>0.02</v>
      </c>
      <c r="N51">
        <v>0.02</v>
      </c>
      <c r="O51">
        <v>0.02</v>
      </c>
      <c r="P51">
        <v>0.02</v>
      </c>
      <c r="Q51">
        <v>0.02</v>
      </c>
      <c r="R51">
        <v>0.02</v>
      </c>
      <c r="S51">
        <v>0.02</v>
      </c>
      <c r="T51">
        <v>0.02</v>
      </c>
      <c r="U51">
        <v>0.02</v>
      </c>
      <c r="V51">
        <v>0.02</v>
      </c>
      <c r="W51">
        <v>0.02</v>
      </c>
      <c r="X51">
        <v>0.02</v>
      </c>
      <c r="Y51">
        <v>0.02</v>
      </c>
      <c r="Z51">
        <v>0.02</v>
      </c>
      <c r="AA51">
        <v>0.01</v>
      </c>
    </row>
    <row r="52" spans="1:28" x14ac:dyDescent="0.25">
      <c r="A52" t="s">
        <v>133</v>
      </c>
      <c r="B52" t="s">
        <v>134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</v>
      </c>
      <c r="K52">
        <v>0.1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v>0.1</v>
      </c>
      <c r="T52">
        <v>0.1</v>
      </c>
      <c r="U52">
        <v>0.1</v>
      </c>
      <c r="V52">
        <v>0.1</v>
      </c>
      <c r="W52">
        <v>0.1</v>
      </c>
      <c r="X52">
        <v>0.1</v>
      </c>
      <c r="Y52">
        <v>0.1</v>
      </c>
      <c r="Z52">
        <v>0.1</v>
      </c>
      <c r="AA52">
        <v>0.1</v>
      </c>
    </row>
    <row r="55" spans="1:28" s="15" customFormat="1" ht="18" x14ac:dyDescent="0.25">
      <c r="A55" s="14" t="s">
        <v>156</v>
      </c>
      <c r="B55" s="19"/>
      <c r="C55" s="19">
        <f>IF(C4="","",MONTH(C4))</f>
        <v>4</v>
      </c>
      <c r="D55" s="19">
        <f t="shared" ref="D55:AA55" si="0">IF(D4="","",MONTH(D4))</f>
        <v>5</v>
      </c>
      <c r="E55" s="19">
        <f t="shared" si="0"/>
        <v>6</v>
      </c>
      <c r="F55" s="19">
        <f t="shared" si="0"/>
        <v>8</v>
      </c>
      <c r="G55" s="19">
        <f t="shared" si="0"/>
        <v>8</v>
      </c>
      <c r="H55" s="19">
        <f t="shared" si="0"/>
        <v>9</v>
      </c>
      <c r="I55" s="19">
        <f t="shared" si="0"/>
        <v>10</v>
      </c>
      <c r="J55" s="19">
        <f t="shared" si="0"/>
        <v>11</v>
      </c>
      <c r="K55" s="19">
        <f t="shared" si="0"/>
        <v>12</v>
      </c>
      <c r="L55" s="19">
        <f t="shared" si="0"/>
        <v>1</v>
      </c>
      <c r="M55" s="19">
        <f t="shared" si="0"/>
        <v>2</v>
      </c>
      <c r="N55" s="19">
        <f t="shared" si="0"/>
        <v>3</v>
      </c>
      <c r="O55" s="19">
        <f t="shared" si="0"/>
        <v>4</v>
      </c>
      <c r="P55" s="19">
        <f t="shared" si="0"/>
        <v>5</v>
      </c>
      <c r="Q55" s="19">
        <f t="shared" si="0"/>
        <v>6</v>
      </c>
      <c r="R55" s="19">
        <f t="shared" si="0"/>
        <v>7</v>
      </c>
      <c r="S55" s="19">
        <f t="shared" si="0"/>
        <v>8</v>
      </c>
      <c r="T55" s="19">
        <f t="shared" si="0"/>
        <v>9</v>
      </c>
      <c r="U55" s="19">
        <f t="shared" si="0"/>
        <v>10</v>
      </c>
      <c r="V55" s="19">
        <f t="shared" si="0"/>
        <v>11</v>
      </c>
      <c r="W55" s="19">
        <f t="shared" si="0"/>
        <v>12</v>
      </c>
      <c r="X55" s="19">
        <f t="shared" si="0"/>
        <v>1</v>
      </c>
      <c r="Y55" s="19">
        <f t="shared" si="0"/>
        <v>2</v>
      </c>
      <c r="Z55" s="19">
        <f t="shared" si="0"/>
        <v>3</v>
      </c>
      <c r="AA55" s="19">
        <f t="shared" si="0"/>
        <v>4</v>
      </c>
      <c r="AB55" s="25" t="str">
        <f ca="1">CELL("nome.arquivo",A1)</f>
        <v>C:\Users\danim\OneDrive\Área de Trabalho\[dados_editado.xlsx]RD04</v>
      </c>
    </row>
    <row r="56" spans="1:28" s="15" customFormat="1" ht="18.75" x14ac:dyDescent="0.3">
      <c r="A56" s="14" t="s">
        <v>265</v>
      </c>
      <c r="B56" s="19"/>
      <c r="C56" s="19" t="str">
        <f>IF(C55="","",IF(AND(C55&gt;=6,C55&lt;=10),"dry","wet"))</f>
        <v>wet</v>
      </c>
      <c r="D56" s="19" t="str">
        <f t="shared" ref="D56:AA56" si="1">IF(D55="","",IF(AND(D55&gt;=6,D55&lt;=10),"dry","wet"))</f>
        <v>wet</v>
      </c>
      <c r="E56" s="19" t="str">
        <f t="shared" si="1"/>
        <v>dry</v>
      </c>
      <c r="F56" s="19" t="str">
        <f t="shared" si="1"/>
        <v>dry</v>
      </c>
      <c r="G56" s="19" t="str">
        <f t="shared" si="1"/>
        <v>dry</v>
      </c>
      <c r="H56" s="19" t="str">
        <f t="shared" si="1"/>
        <v>dry</v>
      </c>
      <c r="I56" s="19" t="str">
        <f t="shared" si="1"/>
        <v>dry</v>
      </c>
      <c r="J56" s="19" t="str">
        <f t="shared" si="1"/>
        <v>wet</v>
      </c>
      <c r="K56" s="19" t="str">
        <f t="shared" si="1"/>
        <v>wet</v>
      </c>
      <c r="L56" s="19" t="str">
        <f t="shared" si="1"/>
        <v>wet</v>
      </c>
      <c r="M56" s="19" t="str">
        <f t="shared" si="1"/>
        <v>wet</v>
      </c>
      <c r="N56" s="19" t="str">
        <f t="shared" si="1"/>
        <v>wet</v>
      </c>
      <c r="O56" s="19" t="str">
        <f t="shared" si="1"/>
        <v>wet</v>
      </c>
      <c r="P56" s="19" t="str">
        <f t="shared" si="1"/>
        <v>wet</v>
      </c>
      <c r="Q56" s="19" t="str">
        <f t="shared" si="1"/>
        <v>dry</v>
      </c>
      <c r="R56" s="19" t="str">
        <f t="shared" si="1"/>
        <v>dry</v>
      </c>
      <c r="S56" s="19" t="str">
        <f t="shared" si="1"/>
        <v>dry</v>
      </c>
      <c r="T56" s="19" t="str">
        <f t="shared" si="1"/>
        <v>dry</v>
      </c>
      <c r="U56" s="19" t="str">
        <f t="shared" si="1"/>
        <v>dry</v>
      </c>
      <c r="V56" s="19" t="str">
        <f t="shared" si="1"/>
        <v>wet</v>
      </c>
      <c r="W56" s="19" t="str">
        <f t="shared" si="1"/>
        <v>wet</v>
      </c>
      <c r="X56" s="19" t="str">
        <f t="shared" si="1"/>
        <v>wet</v>
      </c>
      <c r="Y56" s="19" t="str">
        <f t="shared" si="1"/>
        <v>wet</v>
      </c>
      <c r="Z56" s="19" t="str">
        <f t="shared" si="1"/>
        <v>wet</v>
      </c>
      <c r="AA56" s="19" t="str">
        <f t="shared" si="1"/>
        <v>wet</v>
      </c>
      <c r="AB56" s="25" t="str">
        <f t="shared" ref="AB56:AB66" ca="1" si="2">CELL("nome.arquivo",A2)</f>
        <v>C:\Users\danim\OneDrive\Área de Trabalho\[dados_editado.xlsx]RD04</v>
      </c>
    </row>
    <row r="57" spans="1:28" s="11" customFormat="1" ht="18.75" x14ac:dyDescent="0.3">
      <c r="A57" s="10" t="s">
        <v>157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5" t="str">
        <f t="shared" ca="1" si="2"/>
        <v>C:\Users\danim\OneDrive\Área de Trabalho\[dados_editado.xlsx]RD04</v>
      </c>
    </row>
    <row r="58" spans="1:28" s="13" customFormat="1" ht="18.75" x14ac:dyDescent="0.3">
      <c r="A58" s="12" t="s">
        <v>275</v>
      </c>
      <c r="B58" s="19"/>
      <c r="C58" s="23">
        <f>IF(C44&gt; 0,(C18-C17)/(C17*C44), " ")</f>
        <v>1.0101010101010111E-2</v>
      </c>
      <c r="D58" s="23">
        <f t="shared" ref="D58:AA58" si="3">IF(D44&gt; 0,(D18-D17)/(D17*D44), " ")</f>
        <v>0</v>
      </c>
      <c r="E58" s="23">
        <f t="shared" si="3"/>
        <v>0</v>
      </c>
      <c r="F58" s="23">
        <f t="shared" si="3"/>
        <v>0</v>
      </c>
      <c r="G58" s="23">
        <f t="shared" si="3"/>
        <v>0</v>
      </c>
      <c r="H58" s="23">
        <f t="shared" si="3"/>
        <v>0</v>
      </c>
      <c r="I58" s="23">
        <f t="shared" si="3"/>
        <v>0</v>
      </c>
      <c r="J58" s="23">
        <f t="shared" si="3"/>
        <v>0</v>
      </c>
      <c r="K58" s="23">
        <f t="shared" si="3"/>
        <v>0</v>
      </c>
      <c r="L58" s="23">
        <f t="shared" si="3"/>
        <v>0</v>
      </c>
      <c r="M58" s="23">
        <f t="shared" si="3"/>
        <v>0</v>
      </c>
      <c r="N58" s="23">
        <f t="shared" si="3"/>
        <v>0</v>
      </c>
      <c r="O58" s="23">
        <f t="shared" si="3"/>
        <v>0</v>
      </c>
      <c r="P58" s="23">
        <f t="shared" si="3"/>
        <v>0</v>
      </c>
      <c r="Q58" s="23">
        <f t="shared" si="3"/>
        <v>0</v>
      </c>
      <c r="R58" s="23">
        <f t="shared" si="3"/>
        <v>0</v>
      </c>
      <c r="S58" s="23">
        <f t="shared" si="3"/>
        <v>0</v>
      </c>
      <c r="T58" s="23">
        <f t="shared" si="3"/>
        <v>0</v>
      </c>
      <c r="U58" s="23">
        <f t="shared" si="3"/>
        <v>0</v>
      </c>
      <c r="V58" s="23">
        <f t="shared" si="3"/>
        <v>0</v>
      </c>
      <c r="W58" s="23">
        <f t="shared" si="3"/>
        <v>0</v>
      </c>
      <c r="X58" s="23">
        <f t="shared" si="3"/>
        <v>0</v>
      </c>
      <c r="Y58" s="23">
        <f t="shared" si="3"/>
        <v>0</v>
      </c>
      <c r="Z58" s="23">
        <f t="shared" si="3"/>
        <v>0</v>
      </c>
      <c r="AA58" s="23">
        <f t="shared" si="3"/>
        <v>0</v>
      </c>
      <c r="AB58" s="25" t="str">
        <f t="shared" ca="1" si="2"/>
        <v>C:\Users\danim\OneDrive\Área de Trabalho\[dados_editado.xlsx]RD04</v>
      </c>
    </row>
    <row r="59" spans="1:28" s="13" customFormat="1" ht="18.75" x14ac:dyDescent="0.3">
      <c r="A59" s="12" t="s">
        <v>276</v>
      </c>
      <c r="B59" s="19"/>
      <c r="C59" s="23">
        <f>IF(C44&gt; 0,(C27-C26)/(C26*C44)," ")</f>
        <v>0</v>
      </c>
      <c r="D59" s="23">
        <f t="shared" ref="D59:AA59" si="4">IF(D44&gt; 0,(D27-D26)/(D26*D44)," ")</f>
        <v>3.20855614973262E-2</v>
      </c>
      <c r="E59" s="23">
        <f t="shared" si="4"/>
        <v>0.20430107526881722</v>
      </c>
      <c r="F59" s="23">
        <f t="shared" si="4"/>
        <v>5.4054054054054043E-2</v>
      </c>
      <c r="G59" s="23">
        <f t="shared" si="4"/>
        <v>0.10743801652892562</v>
      </c>
      <c r="H59" s="23">
        <f t="shared" si="4"/>
        <v>6.8181818181818191E-2</v>
      </c>
      <c r="I59" s="23">
        <f t="shared" si="4"/>
        <v>3.8461538461538457E-2</v>
      </c>
      <c r="J59" s="23">
        <f t="shared" si="4"/>
        <v>9.0909090909090912E-2</v>
      </c>
      <c r="K59" s="23">
        <f t="shared" si="4"/>
        <v>9.6000000000000002E-2</v>
      </c>
      <c r="L59" s="23">
        <f t="shared" si="4"/>
        <v>4.6082949308755741E-2</v>
      </c>
      <c r="M59" s="23">
        <f t="shared" si="4"/>
        <v>5.2742616033755269E-2</v>
      </c>
      <c r="N59" s="23">
        <f t="shared" si="4"/>
        <v>6.8796068796068796E-2</v>
      </c>
      <c r="O59" s="23">
        <f t="shared" si="4"/>
        <v>5.3030303030303025E-2</v>
      </c>
      <c r="P59" s="23">
        <f t="shared" si="4"/>
        <v>3.4782608695652167E-2</v>
      </c>
      <c r="Q59" s="23">
        <f t="shared" si="4"/>
        <v>4.2780748663101595E-2</v>
      </c>
      <c r="R59" s="23">
        <f t="shared" si="4"/>
        <v>7.3863636363636354E-2</v>
      </c>
      <c r="S59" s="23">
        <f t="shared" si="4"/>
        <v>0.10526315789473684</v>
      </c>
      <c r="T59" s="23">
        <f t="shared" si="4"/>
        <v>9.740259740259738E-2</v>
      </c>
      <c r="U59" s="23">
        <f t="shared" si="4"/>
        <v>3.20855614973262E-2</v>
      </c>
      <c r="V59" s="23">
        <f t="shared" si="4"/>
        <v>6.1497326203208531E-2</v>
      </c>
      <c r="W59" s="23">
        <f t="shared" si="4"/>
        <v>4.8128342245989303E-2</v>
      </c>
      <c r="X59" s="23">
        <f t="shared" si="4"/>
        <v>0</v>
      </c>
      <c r="Y59" s="23">
        <f t="shared" si="4"/>
        <v>6.0975609756097567E-2</v>
      </c>
      <c r="Z59" s="23">
        <f t="shared" si="4"/>
        <v>7.6311605723370438E-2</v>
      </c>
      <c r="AA59" s="23">
        <f t="shared" si="4"/>
        <v>0.57342657342657344</v>
      </c>
      <c r="AB59" s="25" t="str">
        <f t="shared" ca="1" si="2"/>
        <v>C:\Users\danim\OneDrive\Área de Trabalho\[dados_editado.xlsx]RD04</v>
      </c>
    </row>
    <row r="60" spans="1:28" s="12" customFormat="1" ht="18.75" x14ac:dyDescent="0.3">
      <c r="A60" s="12" t="s">
        <v>277</v>
      </c>
      <c r="B60" s="23"/>
      <c r="C60" s="23">
        <f>IF(C44&gt; 0,(C32-C31)/(C31*C44), " ")</f>
        <v>1.8181818181818171E-2</v>
      </c>
      <c r="D60" s="23">
        <f t="shared" ref="D60:AA60" si="5">IF(D44&gt; 0,(D32-D31)/(D31*D44), " ")</f>
        <v>2.5974025974025962E-2</v>
      </c>
      <c r="E60" s="23">
        <f t="shared" si="5"/>
        <v>6.4516129032258063E-2</v>
      </c>
      <c r="F60" s="23">
        <f t="shared" si="5"/>
        <v>3.0303030303030314E-2</v>
      </c>
      <c r="G60" s="23">
        <f t="shared" si="5"/>
        <v>2.2727272727272731E-2</v>
      </c>
      <c r="H60" s="23">
        <f t="shared" si="5"/>
        <v>0</v>
      </c>
      <c r="I60" s="23">
        <f t="shared" si="5"/>
        <v>0</v>
      </c>
      <c r="J60" s="23">
        <f t="shared" si="5"/>
        <v>9.0909090909090912E-2</v>
      </c>
      <c r="K60" s="23">
        <f t="shared" si="5"/>
        <v>0.08</v>
      </c>
      <c r="L60" s="23">
        <f t="shared" si="5"/>
        <v>0</v>
      </c>
      <c r="M60" s="23">
        <f t="shared" si="5"/>
        <v>0</v>
      </c>
      <c r="N60" s="23">
        <f t="shared" si="5"/>
        <v>0</v>
      </c>
      <c r="O60" s="23">
        <f t="shared" si="5"/>
        <v>6.4935064935064809E-3</v>
      </c>
      <c r="P60" s="23">
        <f t="shared" si="5"/>
        <v>0</v>
      </c>
      <c r="Q60" s="23">
        <f t="shared" si="5"/>
        <v>1.5151515151515168E-2</v>
      </c>
      <c r="R60" s="23">
        <f t="shared" si="5"/>
        <v>0</v>
      </c>
      <c r="S60" s="23">
        <f t="shared" si="5"/>
        <v>6.0606060606060629E-2</v>
      </c>
      <c r="T60" s="23">
        <f t="shared" si="5"/>
        <v>3.0303030303030314E-2</v>
      </c>
      <c r="U60" s="23">
        <f t="shared" si="5"/>
        <v>0</v>
      </c>
      <c r="V60" s="23">
        <f t="shared" si="5"/>
        <v>0</v>
      </c>
      <c r="W60" s="23">
        <f t="shared" si="5"/>
        <v>1.2987012987012981E-2</v>
      </c>
      <c r="X60" s="23">
        <f t="shared" si="5"/>
        <v>2.1905805038335176E-3</v>
      </c>
      <c r="Y60" s="23">
        <f t="shared" si="5"/>
        <v>3.6310820624546117E-2</v>
      </c>
      <c r="Z60" s="23">
        <f t="shared" si="5"/>
        <v>1.6613541968511534E-2</v>
      </c>
      <c r="AA60" s="23">
        <f t="shared" si="5"/>
        <v>4.8814998231340646E-2</v>
      </c>
      <c r="AB60" s="25" t="str">
        <f t="shared" ca="1" si="2"/>
        <v>C:\Users\danim\OneDrive\Área de Trabalho\[dados_editado.xlsx]RD04</v>
      </c>
    </row>
    <row r="61" spans="1:28" s="10" customFormat="1" ht="18.75" x14ac:dyDescent="0.3">
      <c r="A61" s="10" t="s">
        <v>278</v>
      </c>
      <c r="B61" s="24"/>
      <c r="C61" s="24">
        <f>IF(C58=" ","  ",AVERAGEIF(C58:C60,"&lt;&gt;0",C58:C60))</f>
        <v>1.4141414141414141E-2</v>
      </c>
      <c r="D61" s="24">
        <f t="shared" ref="D61:AA61" si="6">IF(D58=" ","  ",AVERAGEIF(D58:D60,"&lt;&gt;0",D58:D60))</f>
        <v>2.9029793735676081E-2</v>
      </c>
      <c r="E61" s="24">
        <f t="shared" si="6"/>
        <v>0.13440860215053763</v>
      </c>
      <c r="F61" s="24">
        <f t="shared" si="6"/>
        <v>4.217854217854218E-2</v>
      </c>
      <c r="G61" s="24">
        <f t="shared" si="6"/>
        <v>6.5082644628099179E-2</v>
      </c>
      <c r="H61" s="24">
        <f t="shared" si="6"/>
        <v>6.8181818181818191E-2</v>
      </c>
      <c r="I61" s="24">
        <f t="shared" si="6"/>
        <v>3.8461538461538457E-2</v>
      </c>
      <c r="J61" s="24">
        <f t="shared" si="6"/>
        <v>9.0909090909090912E-2</v>
      </c>
      <c r="K61" s="24">
        <f t="shared" si="6"/>
        <v>8.7999999999999995E-2</v>
      </c>
      <c r="L61" s="24">
        <f t="shared" si="6"/>
        <v>4.6082949308755741E-2</v>
      </c>
      <c r="M61" s="24">
        <f t="shared" si="6"/>
        <v>5.2742616033755269E-2</v>
      </c>
      <c r="N61" s="24">
        <f t="shared" si="6"/>
        <v>6.8796068796068796E-2</v>
      </c>
      <c r="O61" s="24">
        <f t="shared" si="6"/>
        <v>2.9761904761904753E-2</v>
      </c>
      <c r="P61" s="24">
        <f t="shared" si="6"/>
        <v>3.4782608695652167E-2</v>
      </c>
      <c r="Q61" s="24">
        <f t="shared" si="6"/>
        <v>2.896613190730838E-2</v>
      </c>
      <c r="R61" s="24">
        <f t="shared" si="6"/>
        <v>7.3863636363636354E-2</v>
      </c>
      <c r="S61" s="24">
        <f t="shared" si="6"/>
        <v>8.2934609250398736E-2</v>
      </c>
      <c r="T61" s="24">
        <f t="shared" si="6"/>
        <v>6.3852813852813842E-2</v>
      </c>
      <c r="U61" s="24">
        <f t="shared" si="6"/>
        <v>3.20855614973262E-2</v>
      </c>
      <c r="V61" s="24">
        <f t="shared" si="6"/>
        <v>6.1497326203208531E-2</v>
      </c>
      <c r="W61" s="24">
        <f t="shared" si="6"/>
        <v>3.055767761650114E-2</v>
      </c>
      <c r="X61" s="24">
        <f t="shared" si="6"/>
        <v>2.1905805038335176E-3</v>
      </c>
      <c r="Y61" s="24">
        <f t="shared" si="6"/>
        <v>4.8643215190321845E-2</v>
      </c>
      <c r="Z61" s="24">
        <f t="shared" si="6"/>
        <v>4.6462573845940984E-2</v>
      </c>
      <c r="AA61" s="24">
        <f t="shared" si="6"/>
        <v>0.31112078582895702</v>
      </c>
      <c r="AB61" s="25" t="str">
        <f t="shared" ca="1" si="2"/>
        <v>C:\Users\danim\OneDrive\Área de Trabalho\[dados_editado.xlsx]RD04</v>
      </c>
    </row>
    <row r="62" spans="1:28" s="9" customFormat="1" ht="18.75" x14ac:dyDescent="0.3">
      <c r="A62" s="9" t="s">
        <v>111</v>
      </c>
      <c r="B62" s="19"/>
      <c r="C62" s="19">
        <f>IF(C61=" "," ",IF(C40&gt;0,C40," "))</f>
        <v>7.79</v>
      </c>
      <c r="D62" s="19">
        <f t="shared" ref="D62:AA62" si="7">IF(D61=" "," ",IF(D40&gt;0,D40," "))</f>
        <v>7.54</v>
      </c>
      <c r="E62" s="19">
        <f t="shared" si="7"/>
        <v>6.94</v>
      </c>
      <c r="F62" s="19">
        <f t="shared" si="7"/>
        <v>7.9</v>
      </c>
      <c r="G62" s="19">
        <f t="shared" si="7"/>
        <v>7.04</v>
      </c>
      <c r="H62" s="19">
        <f t="shared" si="7"/>
        <v>7.47</v>
      </c>
      <c r="I62" s="19">
        <f t="shared" si="7"/>
        <v>7.12</v>
      </c>
      <c r="J62" s="19">
        <f t="shared" si="7"/>
        <v>7.02</v>
      </c>
      <c r="K62" s="19">
        <f t="shared" si="7"/>
        <v>7.05</v>
      </c>
      <c r="L62" s="19">
        <f t="shared" si="7"/>
        <v>6.83</v>
      </c>
      <c r="M62" s="19">
        <f t="shared" si="7"/>
        <v>7.58</v>
      </c>
      <c r="N62" s="19">
        <f t="shared" si="7"/>
        <v>7.44</v>
      </c>
      <c r="O62" s="19">
        <f t="shared" si="7"/>
        <v>6.88</v>
      </c>
      <c r="P62" s="19">
        <f t="shared" si="7"/>
        <v>6.9</v>
      </c>
      <c r="Q62" s="19">
        <f t="shared" si="7"/>
        <v>7.7</v>
      </c>
      <c r="R62" s="19">
        <f t="shared" si="7"/>
        <v>7.19</v>
      </c>
      <c r="S62" s="19">
        <f t="shared" si="7"/>
        <v>6.31</v>
      </c>
      <c r="T62" s="19">
        <f t="shared" si="7"/>
        <v>6.72</v>
      </c>
      <c r="U62" s="19">
        <f t="shared" si="7"/>
        <v>6.54</v>
      </c>
      <c r="V62" s="19">
        <f t="shared" si="7"/>
        <v>6.39</v>
      </c>
      <c r="W62" s="19">
        <f t="shared" si="7"/>
        <v>6.51</v>
      </c>
      <c r="X62" s="19">
        <f t="shared" si="7"/>
        <v>6.82</v>
      </c>
      <c r="Y62" s="19">
        <f t="shared" si="7"/>
        <v>8.92</v>
      </c>
      <c r="Z62" s="19">
        <f t="shared" si="7"/>
        <v>6.7</v>
      </c>
      <c r="AA62" s="19">
        <f t="shared" si="7"/>
        <v>6.91</v>
      </c>
      <c r="AB62" s="25" t="str">
        <f t="shared" ca="1" si="2"/>
        <v>C:\Users\danim\OneDrive\Área de Trabalho\[dados_editado.xlsx]RD04</v>
      </c>
    </row>
    <row r="63" spans="1:28" s="9" customFormat="1" ht="18.75" x14ac:dyDescent="0.3">
      <c r="A63" s="21" t="s">
        <v>266</v>
      </c>
      <c r="B63" s="19"/>
      <c r="C63" s="19">
        <f>IF(C61=" "," ",IF(C49&gt;0,C49," "))</f>
        <v>27</v>
      </c>
      <c r="D63" s="19">
        <f t="shared" ref="D63:AA63" si="8">IF(D61=" "," ",IF(D49&gt;0,D49," "))</f>
        <v>24.1</v>
      </c>
      <c r="E63" s="19">
        <f t="shared" si="8"/>
        <v>26.9</v>
      </c>
      <c r="F63" s="19">
        <f t="shared" si="8"/>
        <v>26.5</v>
      </c>
      <c r="G63" s="19">
        <f t="shared" si="8"/>
        <v>27.7</v>
      </c>
      <c r="H63" s="19">
        <f t="shared" si="8"/>
        <v>27.7</v>
      </c>
      <c r="I63" s="19">
        <f t="shared" si="8"/>
        <v>28</v>
      </c>
      <c r="J63" s="19">
        <f t="shared" si="8"/>
        <v>26.1</v>
      </c>
      <c r="K63" s="19">
        <f t="shared" si="8"/>
        <v>27</v>
      </c>
      <c r="L63" s="19">
        <f t="shared" si="8"/>
        <v>28</v>
      </c>
      <c r="M63" s="19">
        <f t="shared" si="8"/>
        <v>29</v>
      </c>
      <c r="N63" s="19">
        <f t="shared" si="8"/>
        <v>30.5</v>
      </c>
      <c r="O63" s="19">
        <f t="shared" si="8"/>
        <v>28.6</v>
      </c>
      <c r="P63" s="19">
        <f t="shared" si="8"/>
        <v>26.2</v>
      </c>
      <c r="Q63" s="19">
        <f t="shared" si="8"/>
        <v>26.9</v>
      </c>
      <c r="R63" s="19">
        <f t="shared" si="8"/>
        <v>26</v>
      </c>
      <c r="S63" s="19">
        <f t="shared" si="8"/>
        <v>27</v>
      </c>
      <c r="T63" s="19">
        <f t="shared" si="8"/>
        <v>26.8</v>
      </c>
      <c r="U63" s="19">
        <f t="shared" si="8"/>
        <v>27.2</v>
      </c>
      <c r="V63" s="19">
        <f t="shared" si="8"/>
        <v>26.3</v>
      </c>
      <c r="W63" s="19">
        <f t="shared" si="8"/>
        <v>27.7</v>
      </c>
      <c r="X63" s="19">
        <f t="shared" si="8"/>
        <v>28.2</v>
      </c>
      <c r="Y63" s="19">
        <f t="shared" si="8"/>
        <v>28.3</v>
      </c>
      <c r="Z63" s="19">
        <f t="shared" si="8"/>
        <v>27.6</v>
      </c>
      <c r="AA63" s="19">
        <f t="shared" si="8"/>
        <v>30</v>
      </c>
      <c r="AB63" s="25" t="str">
        <f t="shared" ca="1" si="2"/>
        <v>C:\Users\danim\OneDrive\Área de Trabalho\[dados_editado.xlsx]RD04</v>
      </c>
    </row>
    <row r="64" spans="1:28" s="16" customFormat="1" ht="18.75" x14ac:dyDescent="0.3">
      <c r="A64" s="21" t="s">
        <v>267</v>
      </c>
      <c r="B64" s="19"/>
      <c r="C64" s="19">
        <f>IF(C61=" "," ",IF(C39&gt;0,C39," "))</f>
        <v>6.88</v>
      </c>
      <c r="D64" s="19">
        <f t="shared" ref="D64:AA64" si="9">IF(D61=" "," ",IF(D39&gt;0,D39," "))</f>
        <v>8.4</v>
      </c>
      <c r="E64" s="19">
        <f t="shared" si="9"/>
        <v>8.7799999999999994</v>
      </c>
      <c r="F64" s="19">
        <f t="shared" si="9"/>
        <v>6.28</v>
      </c>
      <c r="G64" s="19">
        <f t="shared" si="9"/>
        <v>5.45</v>
      </c>
      <c r="H64" s="19">
        <f t="shared" si="9"/>
        <v>5.77</v>
      </c>
      <c r="I64" s="19">
        <f t="shared" si="9"/>
        <v>3.72</v>
      </c>
      <c r="J64" s="19">
        <f t="shared" si="9"/>
        <v>8.15</v>
      </c>
      <c r="K64" s="19">
        <f t="shared" si="9"/>
        <v>8.2899999999999991</v>
      </c>
      <c r="L64" s="19">
        <f t="shared" si="9"/>
        <v>6.08</v>
      </c>
      <c r="M64" s="19">
        <f t="shared" si="9"/>
        <v>6.8</v>
      </c>
      <c r="N64" s="19">
        <f t="shared" si="9"/>
        <v>7.59</v>
      </c>
      <c r="O64" s="19">
        <f t="shared" si="9"/>
        <v>6.37</v>
      </c>
      <c r="P64" s="19">
        <f t="shared" si="9"/>
        <v>7.41</v>
      </c>
      <c r="Q64" s="19">
        <f t="shared" si="9"/>
        <v>7.51</v>
      </c>
      <c r="R64" s="19">
        <f t="shared" si="9"/>
        <v>5.15</v>
      </c>
      <c r="S64" s="19">
        <f t="shared" si="9"/>
        <v>5.4</v>
      </c>
      <c r="T64" s="19">
        <f t="shared" si="9"/>
        <v>5.85</v>
      </c>
      <c r="U64" s="19">
        <f t="shared" si="9"/>
        <v>6.65</v>
      </c>
      <c r="V64" s="19">
        <f t="shared" si="9"/>
        <v>6.76</v>
      </c>
      <c r="W64" s="19">
        <f t="shared" si="9"/>
        <v>5.5</v>
      </c>
      <c r="X64" s="19">
        <f t="shared" si="9"/>
        <v>6.81</v>
      </c>
      <c r="Y64" s="19" t="str">
        <f t="shared" si="9"/>
        <v xml:space="preserve"> </v>
      </c>
      <c r="Z64" s="19">
        <f t="shared" si="9"/>
        <v>7.38</v>
      </c>
      <c r="AA64" s="19">
        <f t="shared" si="9"/>
        <v>5.9</v>
      </c>
      <c r="AB64" s="25" t="str">
        <f t="shared" ca="1" si="2"/>
        <v>C:\Users\danim\OneDrive\Área de Trabalho\[dados_editado.xlsx]RD04</v>
      </c>
    </row>
    <row r="65" spans="1:28" ht="18.75" x14ac:dyDescent="0.3">
      <c r="A65" s="21" t="s">
        <v>268</v>
      </c>
      <c r="B65" s="19"/>
      <c r="C65" s="19">
        <f>IF(C61=" "," ",IF(C50&gt;0,C50," "))</f>
        <v>3.09</v>
      </c>
      <c r="D65" s="19">
        <f t="shared" ref="D65:AA65" si="10">IF(D61=" "," ",IF(D50&gt;0,D50," "))</f>
        <v>4.0599999999999996</v>
      </c>
      <c r="E65" s="19">
        <f t="shared" si="10"/>
        <v>13.1</v>
      </c>
      <c r="F65" s="19">
        <f t="shared" si="10"/>
        <v>4.5599999999999996</v>
      </c>
      <c r="G65" s="19">
        <f t="shared" si="10"/>
        <v>2.63</v>
      </c>
      <c r="H65" s="19">
        <f t="shared" si="10"/>
        <v>2.31</v>
      </c>
      <c r="I65" s="19">
        <f t="shared" si="10"/>
        <v>3.59</v>
      </c>
      <c r="J65" s="19">
        <f t="shared" si="10"/>
        <v>2.48</v>
      </c>
      <c r="K65" s="19">
        <f t="shared" si="10"/>
        <v>5.98</v>
      </c>
      <c r="L65" s="19">
        <f t="shared" si="10"/>
        <v>7.15</v>
      </c>
      <c r="M65" s="19">
        <f t="shared" si="10"/>
        <v>8.15</v>
      </c>
      <c r="N65" s="19">
        <f t="shared" si="10"/>
        <v>7.24</v>
      </c>
      <c r="O65" s="19">
        <f t="shared" si="10"/>
        <v>10.8</v>
      </c>
      <c r="P65" s="19">
        <f t="shared" si="10"/>
        <v>5.05</v>
      </c>
      <c r="Q65" s="19">
        <f t="shared" si="10"/>
        <v>2.67</v>
      </c>
      <c r="R65" s="19">
        <f t="shared" si="10"/>
        <v>4.17</v>
      </c>
      <c r="S65" s="19">
        <f t="shared" si="10"/>
        <v>2.39</v>
      </c>
      <c r="T65" s="19">
        <f t="shared" si="10"/>
        <v>7.76</v>
      </c>
      <c r="U65" s="19">
        <f t="shared" si="10"/>
        <v>3.98</v>
      </c>
      <c r="V65" s="19">
        <f t="shared" si="10"/>
        <v>20.6</v>
      </c>
      <c r="W65" s="19">
        <f t="shared" si="10"/>
        <v>5.4</v>
      </c>
      <c r="X65" s="19">
        <f t="shared" si="10"/>
        <v>3.59</v>
      </c>
      <c r="Y65" s="19">
        <f t="shared" si="10"/>
        <v>11.5</v>
      </c>
      <c r="Z65" s="19">
        <f t="shared" si="10"/>
        <v>14.5</v>
      </c>
      <c r="AA65" s="19">
        <f t="shared" si="10"/>
        <v>26.3</v>
      </c>
      <c r="AB65" s="25" t="str">
        <f t="shared" ca="1" si="2"/>
        <v>C:\Users\danim\OneDrive\Área de Trabalho\[dados_editado.xlsx]RD04</v>
      </c>
    </row>
    <row r="66" spans="1:28" ht="18.75" x14ac:dyDescent="0.3">
      <c r="A66" s="21" t="s">
        <v>269</v>
      </c>
      <c r="C66" s="19">
        <f>IF(C61=" "," ",IF(C19&gt;0,C19," "))</f>
        <v>54.3</v>
      </c>
      <c r="D66" s="19">
        <f t="shared" ref="D66:AA66" si="11">IF(D61=" "," ",IF(D19&gt;0,D19," "))</f>
        <v>59.5</v>
      </c>
      <c r="E66" s="19">
        <f t="shared" si="11"/>
        <v>57.9</v>
      </c>
      <c r="F66" s="19">
        <f t="shared" si="11"/>
        <v>67</v>
      </c>
      <c r="G66" s="19">
        <f t="shared" si="11"/>
        <v>42</v>
      </c>
      <c r="H66" s="19">
        <f t="shared" si="11"/>
        <v>84</v>
      </c>
      <c r="I66" s="19">
        <f t="shared" si="11"/>
        <v>109</v>
      </c>
      <c r="J66" s="19">
        <f t="shared" si="11"/>
        <v>78</v>
      </c>
      <c r="K66" s="19">
        <f t="shared" si="11"/>
        <v>49.8</v>
      </c>
      <c r="L66" s="19">
        <f t="shared" si="11"/>
        <v>67</v>
      </c>
      <c r="M66" s="19">
        <f t="shared" si="11"/>
        <v>78.099999999999994</v>
      </c>
      <c r="N66" s="19">
        <f t="shared" si="11"/>
        <v>74.2</v>
      </c>
      <c r="O66" s="19">
        <f t="shared" si="11"/>
        <v>76</v>
      </c>
      <c r="P66" s="19">
        <f t="shared" si="11"/>
        <v>147</v>
      </c>
      <c r="Q66" s="19">
        <f t="shared" si="11"/>
        <v>57.9</v>
      </c>
      <c r="R66" s="19">
        <f t="shared" si="11"/>
        <v>74.599999999999994</v>
      </c>
      <c r="S66" s="19">
        <f t="shared" si="11"/>
        <v>65.400000000000006</v>
      </c>
      <c r="T66" s="19">
        <f t="shared" si="11"/>
        <v>47.6</v>
      </c>
      <c r="U66" s="19">
        <f t="shared" si="11"/>
        <v>50.3</v>
      </c>
      <c r="V66" s="19">
        <f t="shared" si="11"/>
        <v>68.8</v>
      </c>
      <c r="W66" s="19">
        <f t="shared" si="11"/>
        <v>120</v>
      </c>
      <c r="X66" s="19">
        <f t="shared" si="11"/>
        <v>73.400000000000006</v>
      </c>
      <c r="Y66" s="19">
        <f t="shared" si="11"/>
        <v>50.5</v>
      </c>
      <c r="Z66" s="19">
        <f t="shared" si="11"/>
        <v>49.3</v>
      </c>
      <c r="AA66" s="19">
        <f t="shared" si="11"/>
        <v>71.5</v>
      </c>
      <c r="AB66" s="25" t="str">
        <f t="shared" ca="1" si="2"/>
        <v>C:\Users\danim\OneDrive\Área de Trabalho\[dados_editado.xlsx]RD04</v>
      </c>
    </row>
    <row r="67" spans="1:28" x14ac:dyDescent="0.25">
      <c r="A67" s="21" t="s">
        <v>264</v>
      </c>
      <c r="C67" s="21" t="str">
        <f ca="1">RIGHT(CELL("nome.arquivo",A1),LEN(CELL("nome.arquivo",A1))-SEARCH("]",CELL("nome.arquivo",A1)))</f>
        <v>RD04</v>
      </c>
      <c r="D67" s="21" t="str">
        <f t="shared" ref="D67:AA67" ca="1" si="12">RIGHT(CELL("nome.arquivo",B1),LEN(CELL("nome.arquivo",B1))-SEARCH("]",CELL("nome.arquivo",B1)))</f>
        <v>RD04</v>
      </c>
      <c r="E67" s="21" t="str">
        <f t="shared" ca="1" si="12"/>
        <v>RD04</v>
      </c>
      <c r="F67" s="21" t="str">
        <f t="shared" ca="1" si="12"/>
        <v>RD04</v>
      </c>
      <c r="G67" s="21" t="str">
        <f t="shared" ca="1" si="12"/>
        <v>RD04</v>
      </c>
      <c r="H67" s="21" t="str">
        <f t="shared" ca="1" si="12"/>
        <v>RD04</v>
      </c>
      <c r="I67" s="21" t="str">
        <f t="shared" ca="1" si="12"/>
        <v>RD04</v>
      </c>
      <c r="J67" s="21" t="str">
        <f t="shared" ca="1" si="12"/>
        <v>RD04</v>
      </c>
      <c r="K67" s="21" t="str">
        <f t="shared" ca="1" si="12"/>
        <v>RD04</v>
      </c>
      <c r="L67" s="21" t="str">
        <f t="shared" ca="1" si="12"/>
        <v>RD04</v>
      </c>
      <c r="M67" s="21" t="str">
        <f t="shared" ca="1" si="12"/>
        <v>RD04</v>
      </c>
      <c r="N67" s="21" t="str">
        <f t="shared" ca="1" si="12"/>
        <v>RD04</v>
      </c>
      <c r="O67" s="21" t="str">
        <f t="shared" ca="1" si="12"/>
        <v>RD04</v>
      </c>
      <c r="P67" s="21" t="str">
        <f t="shared" ca="1" si="12"/>
        <v>RD04</v>
      </c>
      <c r="Q67" s="21" t="str">
        <f t="shared" ca="1" si="12"/>
        <v>RD04</v>
      </c>
      <c r="R67" s="21" t="str">
        <f t="shared" ca="1" si="12"/>
        <v>RD04</v>
      </c>
      <c r="S67" s="21" t="str">
        <f t="shared" ca="1" si="12"/>
        <v>RD04</v>
      </c>
      <c r="T67" s="21" t="str">
        <f t="shared" ca="1" si="12"/>
        <v>RD04</v>
      </c>
      <c r="U67" s="21" t="str">
        <f t="shared" ca="1" si="12"/>
        <v>RD04</v>
      </c>
      <c r="V67" s="21" t="str">
        <f t="shared" ca="1" si="12"/>
        <v>RD04</v>
      </c>
      <c r="W67" s="21" t="str">
        <f t="shared" ca="1" si="12"/>
        <v>RD04</v>
      </c>
      <c r="X67" s="21" t="str">
        <f t="shared" ca="1" si="12"/>
        <v>RD04</v>
      </c>
      <c r="Y67" s="21" t="str">
        <f t="shared" ca="1" si="12"/>
        <v>RD04</v>
      </c>
      <c r="Z67" s="21" t="str">
        <f t="shared" ca="1" si="12"/>
        <v>RD04</v>
      </c>
      <c r="AA67" s="21" t="str">
        <f t="shared" ca="1" si="12"/>
        <v>RD04</v>
      </c>
    </row>
    <row r="68" spans="1:28" x14ac:dyDescent="0.25">
      <c r="A68" s="21" t="s">
        <v>270</v>
      </c>
      <c r="C68">
        <f>IF(C61=" "," ",IF(C44&gt;0,C44," "))</f>
        <v>11</v>
      </c>
      <c r="D68">
        <f t="shared" ref="D68:AA68" si="13">IF(D61=" "," ",IF(D44&gt;0,D44," "))</f>
        <v>11</v>
      </c>
      <c r="E68">
        <f t="shared" si="13"/>
        <v>15.5</v>
      </c>
      <c r="F68">
        <f t="shared" si="13"/>
        <v>11</v>
      </c>
      <c r="G68">
        <f t="shared" si="13"/>
        <v>11</v>
      </c>
      <c r="H68">
        <f t="shared" si="13"/>
        <v>11</v>
      </c>
      <c r="I68">
        <f t="shared" si="13"/>
        <v>13</v>
      </c>
      <c r="J68">
        <f t="shared" si="13"/>
        <v>11</v>
      </c>
      <c r="K68">
        <f t="shared" si="13"/>
        <v>12.5</v>
      </c>
      <c r="L68">
        <f t="shared" si="13"/>
        <v>15.5</v>
      </c>
      <c r="M68">
        <f t="shared" si="13"/>
        <v>39.5</v>
      </c>
      <c r="N68">
        <f t="shared" si="13"/>
        <v>18.5</v>
      </c>
      <c r="O68">
        <f t="shared" si="13"/>
        <v>11</v>
      </c>
      <c r="P68">
        <f t="shared" si="13"/>
        <v>11.5</v>
      </c>
      <c r="Q68">
        <f t="shared" si="13"/>
        <v>11</v>
      </c>
      <c r="R68">
        <f t="shared" si="13"/>
        <v>11</v>
      </c>
      <c r="S68">
        <f t="shared" si="13"/>
        <v>11</v>
      </c>
      <c r="T68">
        <f t="shared" si="13"/>
        <v>11</v>
      </c>
      <c r="U68">
        <f t="shared" si="13"/>
        <v>11</v>
      </c>
      <c r="V68">
        <f t="shared" si="13"/>
        <v>11</v>
      </c>
      <c r="W68">
        <f t="shared" si="13"/>
        <v>11</v>
      </c>
      <c r="X68">
        <f t="shared" si="13"/>
        <v>11</v>
      </c>
      <c r="Y68">
        <f t="shared" si="13"/>
        <v>18</v>
      </c>
      <c r="Z68">
        <f t="shared" si="13"/>
        <v>25.5</v>
      </c>
      <c r="AA68">
        <f t="shared" si="13"/>
        <v>11</v>
      </c>
    </row>
    <row r="69" spans="1:28" x14ac:dyDescent="0.25">
      <c r="A69" s="26" t="s">
        <v>271</v>
      </c>
      <c r="C69">
        <f>IF(C17=" "," ",IF(C17&gt;0,C17," "))</f>
        <v>8.9999999999999993E-3</v>
      </c>
      <c r="D69">
        <f t="shared" ref="D69:AA69" si="14">IF(D17=" "," ",IF(D17&gt;0,D17," "))</f>
        <v>8.9999999999999993E-3</v>
      </c>
      <c r="E69">
        <f t="shared" si="14"/>
        <v>8.9999999999999993E-3</v>
      </c>
      <c r="F69">
        <f t="shared" si="14"/>
        <v>8.9999999999999993E-3</v>
      </c>
      <c r="G69">
        <f t="shared" si="14"/>
        <v>8.9999999999999993E-3</v>
      </c>
      <c r="H69">
        <f t="shared" si="14"/>
        <v>8.9999999999999993E-3</v>
      </c>
      <c r="I69">
        <f t="shared" si="14"/>
        <v>8.9999999999999993E-3</v>
      </c>
      <c r="J69">
        <f t="shared" si="14"/>
        <v>8.9999999999999993E-3</v>
      </c>
      <c r="K69">
        <f t="shared" si="14"/>
        <v>8.9999999999999993E-3</v>
      </c>
      <c r="L69">
        <f t="shared" si="14"/>
        <v>8.9999999999999993E-3</v>
      </c>
      <c r="M69">
        <f t="shared" si="14"/>
        <v>8.9999999999999993E-3</v>
      </c>
      <c r="N69">
        <f t="shared" si="14"/>
        <v>8.9999999999999993E-3</v>
      </c>
      <c r="O69">
        <f t="shared" si="14"/>
        <v>8.9999999999999993E-3</v>
      </c>
      <c r="P69">
        <f t="shared" si="14"/>
        <v>8.9999999999999993E-3</v>
      </c>
      <c r="Q69">
        <f t="shared" si="14"/>
        <v>8.9999999999999993E-3</v>
      </c>
      <c r="R69">
        <f t="shared" si="14"/>
        <v>8.9999999999999993E-3</v>
      </c>
      <c r="S69">
        <f t="shared" si="14"/>
        <v>8.9999999999999993E-3</v>
      </c>
      <c r="T69">
        <f t="shared" si="14"/>
        <v>8.9999999999999993E-3</v>
      </c>
      <c r="U69">
        <f t="shared" si="14"/>
        <v>8.9999999999999993E-3</v>
      </c>
      <c r="V69">
        <f t="shared" si="14"/>
        <v>8.9999999999999993E-3</v>
      </c>
      <c r="W69">
        <f t="shared" si="14"/>
        <v>8.9999999999999993E-3</v>
      </c>
      <c r="X69">
        <f t="shared" si="14"/>
        <v>8.9999999999999993E-3</v>
      </c>
      <c r="Y69">
        <f t="shared" si="14"/>
        <v>8.9999999999999993E-3</v>
      </c>
      <c r="Z69">
        <f t="shared" si="14"/>
        <v>8.9999999999999993E-3</v>
      </c>
      <c r="AA69">
        <f t="shared" si="14"/>
        <v>8.9999999999999993E-3</v>
      </c>
    </row>
    <row r="70" spans="1:28" x14ac:dyDescent="0.25">
      <c r="A70" s="26" t="s">
        <v>272</v>
      </c>
      <c r="C70">
        <f>IF(C26=" "," ",IF(C26&gt;0,C26," "))</f>
        <v>0.1</v>
      </c>
      <c r="D70">
        <f t="shared" ref="D70:AA70" si="15">IF(D26=" "," ",IF(D26&gt;0,D26," "))</f>
        <v>0.17</v>
      </c>
      <c r="E70">
        <f t="shared" si="15"/>
        <v>0.12</v>
      </c>
      <c r="F70">
        <f t="shared" si="15"/>
        <v>0.37</v>
      </c>
      <c r="G70">
        <f t="shared" si="15"/>
        <v>0.11</v>
      </c>
      <c r="H70">
        <f t="shared" si="15"/>
        <v>0.12</v>
      </c>
      <c r="I70">
        <f t="shared" si="15"/>
        <v>0.16</v>
      </c>
      <c r="J70">
        <f t="shared" si="15"/>
        <v>0.1</v>
      </c>
      <c r="K70">
        <f t="shared" si="15"/>
        <v>0.1</v>
      </c>
      <c r="L70">
        <f t="shared" si="15"/>
        <v>0.14000000000000001</v>
      </c>
      <c r="M70">
        <f t="shared" si="15"/>
        <v>0.12</v>
      </c>
      <c r="N70">
        <f t="shared" si="15"/>
        <v>0.22</v>
      </c>
      <c r="O70">
        <f t="shared" si="15"/>
        <v>0.36</v>
      </c>
      <c r="P70">
        <f t="shared" si="15"/>
        <v>0.25</v>
      </c>
      <c r="Q70">
        <f t="shared" si="15"/>
        <v>0.17</v>
      </c>
      <c r="R70">
        <f t="shared" si="15"/>
        <v>0.32</v>
      </c>
      <c r="S70">
        <f t="shared" si="15"/>
        <v>0.19</v>
      </c>
      <c r="T70">
        <f t="shared" si="15"/>
        <v>0.14000000000000001</v>
      </c>
      <c r="U70">
        <f t="shared" si="15"/>
        <v>0.17</v>
      </c>
      <c r="V70">
        <f t="shared" si="15"/>
        <v>0.34</v>
      </c>
      <c r="W70">
        <f t="shared" si="15"/>
        <v>0.17</v>
      </c>
      <c r="X70">
        <f t="shared" si="15"/>
        <v>0.26</v>
      </c>
      <c r="Y70">
        <f t="shared" si="15"/>
        <v>0.41</v>
      </c>
      <c r="Z70">
        <f t="shared" si="15"/>
        <v>0.37</v>
      </c>
      <c r="AA70">
        <f t="shared" si="15"/>
        <v>0.39</v>
      </c>
    </row>
    <row r="71" spans="1:28" x14ac:dyDescent="0.25">
      <c r="A71" s="26" t="s">
        <v>273</v>
      </c>
      <c r="C71">
        <f>IF(C31=" "," ",IF(C31&gt;0,C31," "))</f>
        <v>0.05</v>
      </c>
      <c r="D71">
        <f t="shared" ref="D71:AA71" si="16">IF(D31=" "," ",IF(D31&gt;0,D31," "))</f>
        <v>7.0000000000000007E-2</v>
      </c>
      <c r="E71">
        <f t="shared" si="16"/>
        <v>0.05</v>
      </c>
      <c r="F71">
        <f t="shared" si="16"/>
        <v>0.06</v>
      </c>
      <c r="G71">
        <f t="shared" si="16"/>
        <v>0.04</v>
      </c>
      <c r="H71">
        <f t="shared" si="16"/>
        <v>0.05</v>
      </c>
      <c r="I71">
        <f t="shared" si="16"/>
        <v>0.12</v>
      </c>
      <c r="J71">
        <f t="shared" si="16"/>
        <v>0.03</v>
      </c>
      <c r="K71">
        <f t="shared" si="16"/>
        <v>0.04</v>
      </c>
      <c r="L71">
        <f t="shared" si="16"/>
        <v>0.05</v>
      </c>
      <c r="M71">
        <f t="shared" si="16"/>
        <v>7.0000000000000007E-2</v>
      </c>
      <c r="N71">
        <f t="shared" si="16"/>
        <v>0.13</v>
      </c>
      <c r="O71">
        <f t="shared" si="16"/>
        <v>0.14000000000000001</v>
      </c>
      <c r="P71">
        <f t="shared" si="16"/>
        <v>7.0000000000000007E-2</v>
      </c>
      <c r="Q71">
        <f t="shared" si="16"/>
        <v>0.06</v>
      </c>
      <c r="R71">
        <f t="shared" si="16"/>
        <v>0.05</v>
      </c>
      <c r="S71">
        <f t="shared" si="16"/>
        <v>0.03</v>
      </c>
      <c r="T71">
        <f t="shared" si="16"/>
        <v>0.03</v>
      </c>
      <c r="U71">
        <f t="shared" si="16"/>
        <v>2.5000000000000001E-2</v>
      </c>
      <c r="V71">
        <f t="shared" si="16"/>
        <v>0.13</v>
      </c>
      <c r="W71">
        <f t="shared" si="16"/>
        <v>7.0000000000000007E-2</v>
      </c>
      <c r="X71">
        <f t="shared" si="16"/>
        <v>8.3000000000000004E-2</v>
      </c>
      <c r="Y71">
        <f t="shared" si="16"/>
        <v>0.153</v>
      </c>
      <c r="Z71">
        <f t="shared" si="16"/>
        <v>0.20300000000000001</v>
      </c>
      <c r="AA71">
        <f t="shared" si="16"/>
        <v>0.25700000000000001</v>
      </c>
    </row>
    <row r="72" spans="1:28" x14ac:dyDescent="0.25">
      <c r="A72" s="26" t="s">
        <v>274</v>
      </c>
      <c r="C72">
        <f>IF(C61=" "," ",IF(C43&gt;0,C43," "))</f>
        <v>33</v>
      </c>
      <c r="D72">
        <f t="shared" ref="D72:AA72" si="17">IF(D61=" "," ",IF(D43&gt;0,D43," "))</f>
        <v>34</v>
      </c>
      <c r="E72">
        <f t="shared" si="17"/>
        <v>51</v>
      </c>
      <c r="F72">
        <f t="shared" si="17"/>
        <v>31</v>
      </c>
      <c r="G72">
        <f t="shared" si="17"/>
        <v>47</v>
      </c>
      <c r="H72">
        <f t="shared" si="17"/>
        <v>48.5</v>
      </c>
      <c r="I72">
        <f t="shared" si="17"/>
        <v>70.5</v>
      </c>
      <c r="J72">
        <f t="shared" si="17"/>
        <v>52.5</v>
      </c>
      <c r="K72">
        <f t="shared" si="17"/>
        <v>38</v>
      </c>
      <c r="L72">
        <f t="shared" si="17"/>
        <v>44.5</v>
      </c>
      <c r="M72">
        <f t="shared" si="17"/>
        <v>68.5</v>
      </c>
      <c r="N72">
        <f t="shared" si="17"/>
        <v>45</v>
      </c>
      <c r="O72">
        <f t="shared" si="17"/>
        <v>47.5</v>
      </c>
      <c r="P72">
        <f t="shared" si="17"/>
        <v>103</v>
      </c>
      <c r="Q72">
        <f t="shared" si="17"/>
        <v>47.5</v>
      </c>
      <c r="R72">
        <f t="shared" si="17"/>
        <v>48.5</v>
      </c>
      <c r="S72">
        <f t="shared" si="17"/>
        <v>36.5</v>
      </c>
      <c r="T72">
        <f t="shared" si="17"/>
        <v>29</v>
      </c>
      <c r="U72">
        <f t="shared" si="17"/>
        <v>40.5</v>
      </c>
      <c r="V72">
        <f t="shared" si="17"/>
        <v>52</v>
      </c>
      <c r="W72">
        <f t="shared" si="17"/>
        <v>83.5</v>
      </c>
      <c r="X72">
        <f t="shared" si="17"/>
        <v>42</v>
      </c>
      <c r="Y72">
        <f t="shared" si="17"/>
        <v>41</v>
      </c>
      <c r="Z72">
        <f t="shared" si="17"/>
        <v>44</v>
      </c>
      <c r="AA72">
        <f t="shared" si="17"/>
        <v>39.5</v>
      </c>
    </row>
    <row r="73" spans="1:28" x14ac:dyDescent="0.25">
      <c r="A73" s="26" t="s">
        <v>279</v>
      </c>
      <c r="C73" s="27">
        <f>IF(C27=" "," ",IF(C27&gt;0,C27," "))</f>
        <v>0.1</v>
      </c>
      <c r="D73" s="27">
        <f t="shared" ref="D73:AA73" si="18">IF(D27=" "," ",IF(D27&gt;0,D27," "))</f>
        <v>0.23</v>
      </c>
      <c r="E73" s="27">
        <f t="shared" si="18"/>
        <v>0.5</v>
      </c>
      <c r="F73" s="27">
        <f t="shared" si="18"/>
        <v>0.59</v>
      </c>
      <c r="G73" s="27">
        <f t="shared" si="18"/>
        <v>0.24</v>
      </c>
      <c r="H73" s="27">
        <f t="shared" si="18"/>
        <v>0.21</v>
      </c>
      <c r="I73" s="27">
        <f t="shared" si="18"/>
        <v>0.24</v>
      </c>
      <c r="J73" s="27">
        <f t="shared" si="18"/>
        <v>0.2</v>
      </c>
      <c r="K73" s="27">
        <f t="shared" si="18"/>
        <v>0.22</v>
      </c>
      <c r="L73" s="27">
        <f t="shared" si="18"/>
        <v>0.24</v>
      </c>
      <c r="M73" s="27">
        <f t="shared" si="18"/>
        <v>0.37</v>
      </c>
      <c r="N73" s="27">
        <f t="shared" si="18"/>
        <v>0.5</v>
      </c>
      <c r="O73" s="27">
        <f t="shared" si="18"/>
        <v>0.56999999999999995</v>
      </c>
      <c r="P73" s="27">
        <f t="shared" si="18"/>
        <v>0.35</v>
      </c>
      <c r="Q73" s="27">
        <f t="shared" si="18"/>
        <v>0.25</v>
      </c>
      <c r="R73" s="27">
        <f t="shared" si="18"/>
        <v>0.57999999999999996</v>
      </c>
      <c r="S73" s="27">
        <f t="shared" si="18"/>
        <v>0.41</v>
      </c>
      <c r="T73" s="27">
        <f t="shared" si="18"/>
        <v>0.28999999999999998</v>
      </c>
      <c r="U73" s="27">
        <f t="shared" si="18"/>
        <v>0.23</v>
      </c>
      <c r="V73" s="27">
        <f t="shared" si="18"/>
        <v>0.56999999999999995</v>
      </c>
      <c r="W73" s="27">
        <f t="shared" si="18"/>
        <v>0.26</v>
      </c>
      <c r="X73" s="27">
        <f t="shared" si="18"/>
        <v>0.26</v>
      </c>
      <c r="Y73" s="27">
        <f t="shared" si="18"/>
        <v>0.86</v>
      </c>
      <c r="Z73" s="27">
        <f t="shared" si="18"/>
        <v>1.0900000000000001</v>
      </c>
      <c r="AA73" s="27">
        <f t="shared" si="18"/>
        <v>2.85</v>
      </c>
    </row>
    <row r="74" spans="1:28" x14ac:dyDescent="0.25">
      <c r="A74" s="26" t="s">
        <v>280</v>
      </c>
      <c r="C74" s="27">
        <f>IF(C32=" "," ",IF(C32&gt;0,C32," "))</f>
        <v>0.06</v>
      </c>
      <c r="D74" s="27">
        <f t="shared" ref="D74:AA74" si="19">IF(D32=" "," ",IF(D32&gt;0,D32," "))</f>
        <v>0.09</v>
      </c>
      <c r="E74" s="27">
        <f t="shared" si="19"/>
        <v>0.1</v>
      </c>
      <c r="F74" s="27">
        <f t="shared" si="19"/>
        <v>0.08</v>
      </c>
      <c r="G74" s="27">
        <f t="shared" si="19"/>
        <v>0.05</v>
      </c>
      <c r="H74" s="27">
        <f t="shared" si="19"/>
        <v>0.05</v>
      </c>
      <c r="I74" s="27">
        <f t="shared" si="19"/>
        <v>0.12</v>
      </c>
      <c r="J74" s="27">
        <f t="shared" si="19"/>
        <v>0.06</v>
      </c>
      <c r="K74" s="27">
        <f t="shared" si="19"/>
        <v>0.08</v>
      </c>
      <c r="L74" s="27">
        <f t="shared" si="19"/>
        <v>0.05</v>
      </c>
      <c r="M74" s="27">
        <f t="shared" si="19"/>
        <v>7.0000000000000007E-2</v>
      </c>
      <c r="N74" s="27">
        <f t="shared" si="19"/>
        <v>0.13</v>
      </c>
      <c r="O74" s="27">
        <f t="shared" si="19"/>
        <v>0.15</v>
      </c>
      <c r="P74" s="27">
        <f t="shared" si="19"/>
        <v>7.0000000000000007E-2</v>
      </c>
      <c r="Q74" s="27">
        <f t="shared" si="19"/>
        <v>7.0000000000000007E-2</v>
      </c>
      <c r="R74" s="27">
        <f t="shared" si="19"/>
        <v>0.05</v>
      </c>
      <c r="S74" s="27">
        <f t="shared" si="19"/>
        <v>0.05</v>
      </c>
      <c r="T74" s="27">
        <f t="shared" si="19"/>
        <v>0.04</v>
      </c>
      <c r="U74" s="27">
        <f t="shared" si="19"/>
        <v>2.5000000000000001E-2</v>
      </c>
      <c r="V74" s="27">
        <f t="shared" si="19"/>
        <v>0.13</v>
      </c>
      <c r="W74" s="27">
        <f t="shared" si="19"/>
        <v>0.08</v>
      </c>
      <c r="X74" s="27">
        <f t="shared" si="19"/>
        <v>8.5000000000000006E-2</v>
      </c>
      <c r="Y74" s="27">
        <f t="shared" si="19"/>
        <v>0.253</v>
      </c>
      <c r="Z74" s="27">
        <f t="shared" si="19"/>
        <v>0.28899999999999998</v>
      </c>
      <c r="AA74" s="27">
        <f t="shared" si="19"/>
        <v>0.39500000000000002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AF00-AECC-480D-88EB-C6A07B4F60DB}">
  <sheetPr codeName="Planilha4"/>
  <dimension ref="A1:AB74"/>
  <sheetViews>
    <sheetView topLeftCell="A67" zoomScale="85" zoomScaleNormal="85" workbookViewId="0">
      <selection activeCell="A73" sqref="A73:XFD74"/>
    </sheetView>
  </sheetViews>
  <sheetFormatPr defaultRowHeight="15" x14ac:dyDescent="0.25"/>
  <cols>
    <col min="1" max="1" width="26.7109375" bestFit="1" customWidth="1"/>
    <col min="15" max="15" width="9.85546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18</v>
      </c>
      <c r="Q1" t="s">
        <v>20</v>
      </c>
      <c r="R1" t="s">
        <v>22</v>
      </c>
      <c r="S1" t="s">
        <v>24</v>
      </c>
      <c r="T1" t="s">
        <v>26</v>
      </c>
      <c r="U1" t="s">
        <v>28</v>
      </c>
      <c r="V1" t="s">
        <v>30</v>
      </c>
      <c r="W1" t="s">
        <v>32</v>
      </c>
      <c r="X1" t="s">
        <v>34</v>
      </c>
      <c r="Y1" t="s">
        <v>36</v>
      </c>
      <c r="Z1" t="s">
        <v>38</v>
      </c>
      <c r="AA1" t="s">
        <v>40</v>
      </c>
    </row>
    <row r="2" spans="1:27" x14ac:dyDescent="0.25">
      <c r="O2" t="s">
        <v>138</v>
      </c>
    </row>
    <row r="3" spans="1:27" x14ac:dyDescent="0.25">
      <c r="A3" t="s">
        <v>42</v>
      </c>
      <c r="B3" t="s">
        <v>43</v>
      </c>
    </row>
    <row r="4" spans="1:27" s="2" customFormat="1" x14ac:dyDescent="0.25">
      <c r="A4" s="2" t="s">
        <v>44</v>
      </c>
      <c r="B4" s="2" t="s">
        <v>45</v>
      </c>
      <c r="C4" s="8" t="s">
        <v>197</v>
      </c>
      <c r="D4" s="8" t="s">
        <v>220</v>
      </c>
      <c r="E4" s="8" t="s">
        <v>221</v>
      </c>
      <c r="F4" s="8" t="s">
        <v>222</v>
      </c>
      <c r="G4" s="8" t="s">
        <v>201</v>
      </c>
      <c r="H4" s="8" t="s">
        <v>202</v>
      </c>
      <c r="I4" s="8" t="s">
        <v>164</v>
      </c>
      <c r="J4" s="8" t="s">
        <v>165</v>
      </c>
      <c r="K4" s="8" t="s">
        <v>204</v>
      </c>
      <c r="L4" s="8" t="s">
        <v>223</v>
      </c>
      <c r="M4" s="8" t="s">
        <v>224</v>
      </c>
      <c r="N4" s="8" t="s">
        <v>169</v>
      </c>
      <c r="O4" s="28">
        <v>42850</v>
      </c>
      <c r="P4" s="8" t="s">
        <v>171</v>
      </c>
      <c r="Q4" s="8" t="s">
        <v>188</v>
      </c>
      <c r="R4" s="8" t="s">
        <v>211</v>
      </c>
      <c r="S4" s="8" t="s">
        <v>189</v>
      </c>
      <c r="T4" s="8" t="s">
        <v>175</v>
      </c>
      <c r="U4" s="8" t="s">
        <v>225</v>
      </c>
      <c r="V4" s="8" t="s">
        <v>226</v>
      </c>
      <c r="W4" s="8" t="s">
        <v>192</v>
      </c>
      <c r="X4" s="8" t="s">
        <v>216</v>
      </c>
      <c r="Y4" s="8" t="s">
        <v>217</v>
      </c>
      <c r="Z4" s="8" t="s">
        <v>227</v>
      </c>
      <c r="AA4" s="8" t="s">
        <v>228</v>
      </c>
    </row>
    <row r="5" spans="1:27" ht="30" x14ac:dyDescent="0.25">
      <c r="A5" t="s">
        <v>47</v>
      </c>
      <c r="B5" s="1" t="s">
        <v>48</v>
      </c>
      <c r="C5">
        <v>14.6</v>
      </c>
      <c r="D5">
        <v>22.1</v>
      </c>
      <c r="E5">
        <v>15.5</v>
      </c>
      <c r="F5">
        <v>6</v>
      </c>
      <c r="G5">
        <v>19.7</v>
      </c>
      <c r="H5">
        <v>19.5</v>
      </c>
      <c r="I5">
        <v>22.7</v>
      </c>
      <c r="J5">
        <v>16.600000000000001</v>
      </c>
      <c r="K5">
        <v>13.5</v>
      </c>
      <c r="L5">
        <v>16.100000000000001</v>
      </c>
      <c r="M5">
        <v>15</v>
      </c>
      <c r="N5">
        <v>17.2</v>
      </c>
      <c r="O5">
        <v>16.5</v>
      </c>
      <c r="P5">
        <v>17</v>
      </c>
      <c r="Q5">
        <v>16</v>
      </c>
      <c r="R5">
        <v>15.9</v>
      </c>
      <c r="S5">
        <v>19.899999999999999</v>
      </c>
      <c r="T5">
        <v>17</v>
      </c>
      <c r="U5">
        <v>16.100000000000001</v>
      </c>
      <c r="V5">
        <v>9.6999999999999993</v>
      </c>
      <c r="W5">
        <v>15.1</v>
      </c>
      <c r="X5">
        <v>18.399999999999999</v>
      </c>
      <c r="Y5">
        <v>15.8</v>
      </c>
      <c r="Z5">
        <v>13.7</v>
      </c>
      <c r="AA5">
        <v>16.600000000000001</v>
      </c>
    </row>
    <row r="6" spans="1:27" x14ac:dyDescent="0.25">
      <c r="A6" t="s">
        <v>49</v>
      </c>
      <c r="B6" t="s">
        <v>50</v>
      </c>
      <c r="C6">
        <v>0.05</v>
      </c>
      <c r="D6">
        <v>0.05</v>
      </c>
      <c r="E6">
        <v>0.06</v>
      </c>
      <c r="F6">
        <v>0.12</v>
      </c>
      <c r="G6">
        <v>0.08</v>
      </c>
      <c r="H6">
        <v>0.12</v>
      </c>
      <c r="I6">
        <v>0.05</v>
      </c>
      <c r="J6">
        <v>0.08</v>
      </c>
      <c r="K6">
        <v>0.13</v>
      </c>
      <c r="L6">
        <v>0.05</v>
      </c>
      <c r="M6">
        <v>0.05</v>
      </c>
      <c r="N6">
        <v>0.06</v>
      </c>
      <c r="O6">
        <v>0.05</v>
      </c>
      <c r="P6">
        <v>0.12</v>
      </c>
      <c r="Q6">
        <v>0.05</v>
      </c>
      <c r="R6">
        <v>0.09</v>
      </c>
      <c r="S6">
        <v>0.05</v>
      </c>
      <c r="T6">
        <v>0.08</v>
      </c>
      <c r="U6">
        <v>0.05</v>
      </c>
      <c r="V6">
        <v>0.05</v>
      </c>
      <c r="W6">
        <v>0.22</v>
      </c>
      <c r="X6">
        <v>0.16</v>
      </c>
      <c r="Y6">
        <v>0.05</v>
      </c>
      <c r="Z6">
        <v>0.05</v>
      </c>
      <c r="AA6">
        <v>0.05</v>
      </c>
    </row>
    <row r="7" spans="1:27" x14ac:dyDescent="0.25">
      <c r="A7" t="s">
        <v>51</v>
      </c>
      <c r="B7" t="s">
        <v>52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  <c r="T7">
        <v>5.0000000000000001E-3</v>
      </c>
      <c r="U7">
        <v>5.0000000000000001E-3</v>
      </c>
      <c r="V7">
        <v>5.0000000000000001E-3</v>
      </c>
      <c r="W7">
        <v>5.0000000000000001E-3</v>
      </c>
      <c r="X7">
        <v>5.0000000000000001E-3</v>
      </c>
      <c r="Y7">
        <v>5.0000000000000001E-3</v>
      </c>
      <c r="Z7">
        <v>5.0000000000000001E-3</v>
      </c>
      <c r="AA7">
        <v>5.0000000000000001E-3</v>
      </c>
    </row>
    <row r="8" spans="1:27" x14ac:dyDescent="0.25">
      <c r="A8" t="s">
        <v>53</v>
      </c>
      <c r="B8" t="s">
        <v>54</v>
      </c>
      <c r="C8">
        <v>4.0000000000000001E-3</v>
      </c>
      <c r="D8">
        <v>4.0000000000000001E-3</v>
      </c>
      <c r="E8">
        <v>4.0000000000000001E-3</v>
      </c>
      <c r="F8">
        <v>4.0000000000000001E-3</v>
      </c>
      <c r="G8">
        <v>4.0000000000000001E-3</v>
      </c>
      <c r="H8">
        <v>4.0000000000000001E-3</v>
      </c>
      <c r="I8">
        <v>4.0000000000000001E-3</v>
      </c>
      <c r="J8">
        <v>4.0000000000000001E-3</v>
      </c>
      <c r="K8">
        <v>4.0000000000000001E-3</v>
      </c>
      <c r="L8">
        <v>4.0000000000000001E-3</v>
      </c>
      <c r="M8">
        <v>4.0000000000000001E-3</v>
      </c>
      <c r="N8">
        <v>4.0000000000000001E-3</v>
      </c>
      <c r="O8">
        <v>4.0000000000000001E-3</v>
      </c>
      <c r="P8">
        <v>4.0000000000000001E-3</v>
      </c>
      <c r="Q8">
        <v>4.0000000000000001E-3</v>
      </c>
      <c r="R8">
        <v>4.0000000000000001E-3</v>
      </c>
      <c r="S8">
        <v>4.0000000000000001E-3</v>
      </c>
      <c r="T8">
        <v>4.0000000000000001E-3</v>
      </c>
      <c r="U8">
        <v>4.0000000000000001E-3</v>
      </c>
      <c r="V8">
        <v>4.0000000000000001E-3</v>
      </c>
      <c r="W8">
        <v>4.0000000000000001E-3</v>
      </c>
      <c r="X8">
        <v>4.0000000000000001E-3</v>
      </c>
      <c r="Y8">
        <v>4.0000000000000001E-3</v>
      </c>
      <c r="Z8">
        <v>4.0000000000000001E-3</v>
      </c>
      <c r="AA8">
        <v>4.0000000000000001E-3</v>
      </c>
    </row>
    <row r="9" spans="1:27" x14ac:dyDescent="0.25">
      <c r="A9" t="s">
        <v>55</v>
      </c>
      <c r="B9" t="s">
        <v>56</v>
      </c>
      <c r="C9">
        <v>0.03</v>
      </c>
      <c r="D9">
        <v>0.03</v>
      </c>
      <c r="E9">
        <v>0.02</v>
      </c>
      <c r="F9">
        <v>0.03</v>
      </c>
      <c r="G9">
        <v>0.03</v>
      </c>
      <c r="H9">
        <v>0.03</v>
      </c>
      <c r="I9">
        <v>0.03</v>
      </c>
      <c r="J9">
        <v>0.03</v>
      </c>
      <c r="K9">
        <v>0.04</v>
      </c>
      <c r="L9">
        <v>0.03</v>
      </c>
      <c r="M9">
        <v>0.04</v>
      </c>
      <c r="N9">
        <v>0.03</v>
      </c>
      <c r="O9">
        <v>0.06</v>
      </c>
      <c r="P9">
        <v>0.03</v>
      </c>
      <c r="Q9">
        <v>0.04</v>
      </c>
      <c r="R9">
        <v>0.03</v>
      </c>
      <c r="S9">
        <v>0.03</v>
      </c>
      <c r="T9">
        <v>0.03</v>
      </c>
      <c r="U9">
        <v>0.02</v>
      </c>
      <c r="V9">
        <v>0.04</v>
      </c>
      <c r="W9">
        <v>0.05</v>
      </c>
      <c r="X9">
        <v>0.03</v>
      </c>
      <c r="Y9">
        <v>0.02</v>
      </c>
      <c r="Z9">
        <v>0.03</v>
      </c>
      <c r="AA9">
        <v>0.03</v>
      </c>
    </row>
    <row r="10" spans="1:27" x14ac:dyDescent="0.25">
      <c r="A10" t="s">
        <v>57</v>
      </c>
      <c r="B10" t="s">
        <v>58</v>
      </c>
      <c r="C10">
        <v>4.0000000000000001E-3</v>
      </c>
      <c r="D10">
        <v>4.0000000000000001E-3</v>
      </c>
      <c r="E10">
        <v>4.0000000000000001E-3</v>
      </c>
      <c r="F10">
        <v>4.0000000000000001E-3</v>
      </c>
      <c r="G10">
        <v>4.0000000000000001E-3</v>
      </c>
      <c r="H10">
        <v>4.0000000000000001E-3</v>
      </c>
      <c r="I10">
        <v>4.0000000000000001E-3</v>
      </c>
      <c r="J10">
        <v>4.0000000000000001E-3</v>
      </c>
      <c r="K10">
        <v>4.0000000000000001E-3</v>
      </c>
      <c r="L10">
        <v>4.0000000000000001E-3</v>
      </c>
      <c r="M10">
        <v>4.0000000000000001E-3</v>
      </c>
      <c r="N10">
        <v>4.0000000000000001E-3</v>
      </c>
      <c r="O10">
        <v>4.0000000000000001E-3</v>
      </c>
      <c r="P10">
        <v>4.0000000000000001E-3</v>
      </c>
      <c r="Q10">
        <v>4.0000000000000001E-3</v>
      </c>
      <c r="R10">
        <v>4.0000000000000001E-3</v>
      </c>
      <c r="S10">
        <v>4.0000000000000001E-3</v>
      </c>
      <c r="T10">
        <v>4.0000000000000001E-3</v>
      </c>
      <c r="U10">
        <v>4.0000000000000001E-3</v>
      </c>
      <c r="V10">
        <v>0.01</v>
      </c>
      <c r="W10">
        <v>4.0000000000000001E-3</v>
      </c>
      <c r="X10">
        <v>4.0000000000000001E-3</v>
      </c>
      <c r="Y10">
        <v>4.0000000000000001E-3</v>
      </c>
      <c r="Z10">
        <v>4.0000000000000001E-3</v>
      </c>
      <c r="AA10">
        <v>4.0000000000000001E-3</v>
      </c>
    </row>
    <row r="11" spans="1:27" x14ac:dyDescent="0.25">
      <c r="A11" t="s">
        <v>59</v>
      </c>
      <c r="B11" t="s">
        <v>60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  <c r="AA11">
        <v>0.2</v>
      </c>
    </row>
    <row r="12" spans="1:27" x14ac:dyDescent="0.25">
      <c r="A12" t="s">
        <v>61</v>
      </c>
      <c r="B12" t="s">
        <v>62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  <c r="AA12">
        <v>1E-3</v>
      </c>
    </row>
    <row r="13" spans="1:27" x14ac:dyDescent="0.25">
      <c r="A13" t="s">
        <v>63</v>
      </c>
      <c r="B13" t="s">
        <v>64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</row>
    <row r="14" spans="1:27" x14ac:dyDescent="0.25">
      <c r="A14" t="s">
        <v>65</v>
      </c>
      <c r="B14" t="s">
        <v>66</v>
      </c>
      <c r="C14">
        <v>5.0000000000000001E-3</v>
      </c>
      <c r="D14">
        <v>5.0000000000000001E-3</v>
      </c>
      <c r="E14">
        <v>5.0000000000000001E-3</v>
      </c>
      <c r="F14">
        <v>5.0000000000000001E-3</v>
      </c>
      <c r="G14">
        <v>5.0000000000000001E-3</v>
      </c>
      <c r="H14">
        <v>5.0000000000000001E-3</v>
      </c>
      <c r="I14">
        <v>5.0000000000000001E-3</v>
      </c>
      <c r="J14">
        <v>5.0000000000000001E-3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P14">
        <v>5.0000000000000001E-3</v>
      </c>
      <c r="Q14">
        <v>5.0000000000000001E-3</v>
      </c>
      <c r="R14">
        <v>5.0000000000000001E-3</v>
      </c>
      <c r="S14">
        <v>5.0000000000000001E-3</v>
      </c>
      <c r="T14">
        <v>5.0000000000000001E-3</v>
      </c>
      <c r="U14">
        <v>5.0000000000000001E-3</v>
      </c>
      <c r="V14">
        <v>5.0000000000000001E-3</v>
      </c>
      <c r="W14">
        <v>5.0000000000000001E-3</v>
      </c>
      <c r="X14">
        <v>5.0000000000000001E-3</v>
      </c>
      <c r="Y14">
        <v>5.0000000000000001E-3</v>
      </c>
      <c r="Z14">
        <v>5.0000000000000001E-3</v>
      </c>
      <c r="AA14">
        <v>5.0000000000000001E-3</v>
      </c>
    </row>
    <row r="15" spans="1:27" x14ac:dyDescent="0.25">
      <c r="A15" t="s">
        <v>67</v>
      </c>
      <c r="B15" t="s">
        <v>68</v>
      </c>
      <c r="C15">
        <v>1.56</v>
      </c>
      <c r="D15">
        <v>1.31</v>
      </c>
      <c r="E15">
        <v>1.96</v>
      </c>
      <c r="F15">
        <v>1.97</v>
      </c>
      <c r="G15">
        <v>1.65</v>
      </c>
      <c r="H15">
        <v>1.49</v>
      </c>
      <c r="I15">
        <v>1.69</v>
      </c>
      <c r="J15">
        <v>1.64</v>
      </c>
      <c r="K15">
        <v>1.34</v>
      </c>
      <c r="L15">
        <v>1.38</v>
      </c>
      <c r="M15">
        <v>2.17</v>
      </c>
      <c r="N15">
        <v>1.0900000000000001</v>
      </c>
      <c r="O15">
        <v>2.75</v>
      </c>
      <c r="P15">
        <v>1.46</v>
      </c>
      <c r="Q15">
        <v>1.6</v>
      </c>
      <c r="R15">
        <v>1.28</v>
      </c>
      <c r="S15">
        <v>3.1</v>
      </c>
      <c r="T15">
        <v>1.53</v>
      </c>
      <c r="U15">
        <v>1.61</v>
      </c>
      <c r="V15">
        <v>2.1</v>
      </c>
      <c r="W15">
        <v>1.81</v>
      </c>
      <c r="X15">
        <v>1.39</v>
      </c>
      <c r="Y15">
        <v>2.1800000000000002</v>
      </c>
      <c r="Z15">
        <v>1.29</v>
      </c>
      <c r="AA15">
        <v>1.79</v>
      </c>
    </row>
    <row r="16" spans="1:27" x14ac:dyDescent="0.25">
      <c r="A16" t="s">
        <v>69</v>
      </c>
      <c r="B16" t="s">
        <v>70</v>
      </c>
      <c r="C16">
        <v>0.01</v>
      </c>
      <c r="D16">
        <v>0.01</v>
      </c>
      <c r="E16">
        <v>0.01</v>
      </c>
      <c r="F16">
        <v>0.01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</row>
    <row r="17" spans="1:27" s="2" customFormat="1" x14ac:dyDescent="0.25">
      <c r="A17" s="2" t="s">
        <v>71</v>
      </c>
      <c r="B17" s="2" t="s">
        <v>72</v>
      </c>
      <c r="C17" s="2">
        <v>8.9999999999999993E-3</v>
      </c>
      <c r="D17" s="2">
        <v>8.9999999999999993E-3</v>
      </c>
      <c r="E17" s="2">
        <v>8.9999999999999993E-3</v>
      </c>
      <c r="F17" s="2">
        <v>8.9999999999999993E-3</v>
      </c>
      <c r="G17" s="2">
        <v>8.9999999999999993E-3</v>
      </c>
      <c r="H17" s="2">
        <v>8.9999999999999993E-3</v>
      </c>
      <c r="I17" s="2">
        <v>8.9999999999999993E-3</v>
      </c>
      <c r="J17" s="2">
        <v>8.9999999999999993E-3</v>
      </c>
      <c r="K17" s="2">
        <v>8.9999999999999993E-3</v>
      </c>
      <c r="L17" s="2">
        <v>8.9999999999999993E-3</v>
      </c>
      <c r="M17" s="2">
        <v>8.9999999999999993E-3</v>
      </c>
      <c r="N17" s="2">
        <v>8.9999999999999993E-3</v>
      </c>
      <c r="O17" s="2">
        <v>8.9999999999999993E-3</v>
      </c>
      <c r="P17" s="2">
        <v>0.02</v>
      </c>
      <c r="Q17" s="2">
        <v>8.9999999999999993E-3</v>
      </c>
      <c r="R17" s="2">
        <v>8.9999999999999993E-3</v>
      </c>
      <c r="S17" s="2">
        <v>8.9999999999999993E-3</v>
      </c>
      <c r="T17" s="2">
        <v>8.9999999999999993E-3</v>
      </c>
      <c r="U17" s="2">
        <v>8.9999999999999993E-3</v>
      </c>
      <c r="V17" s="2">
        <v>8.9999999999999993E-3</v>
      </c>
      <c r="W17" s="2">
        <v>8.9999999999999993E-3</v>
      </c>
      <c r="X17" s="2">
        <v>8.9999999999999993E-3</v>
      </c>
      <c r="Y17" s="2">
        <v>8.9999999999999993E-3</v>
      </c>
      <c r="Z17" s="2">
        <v>8.9999999999999993E-3</v>
      </c>
      <c r="AA17" s="2">
        <v>8.9999999999999993E-3</v>
      </c>
    </row>
    <row r="18" spans="1:27" s="2" customFormat="1" x14ac:dyDescent="0.25">
      <c r="A18" s="2" t="s">
        <v>73</v>
      </c>
      <c r="B18" s="2" t="s">
        <v>72</v>
      </c>
      <c r="C18" s="2">
        <v>0.01</v>
      </c>
      <c r="D18" s="2">
        <v>8.9999999999999993E-3</v>
      </c>
      <c r="E18" s="2">
        <v>8.9999999999999993E-3</v>
      </c>
      <c r="F18" s="2">
        <v>8.9999999999999993E-3</v>
      </c>
      <c r="G18" s="2">
        <v>8.9999999999999993E-3</v>
      </c>
      <c r="H18" s="2">
        <v>8.9999999999999993E-3</v>
      </c>
      <c r="I18" s="2">
        <v>8.9999999999999993E-3</v>
      </c>
      <c r="J18" s="2">
        <v>8.9999999999999993E-3</v>
      </c>
      <c r="K18" s="2">
        <v>8.9999999999999993E-3</v>
      </c>
      <c r="L18" s="2">
        <v>8.9999999999999993E-3</v>
      </c>
      <c r="M18" s="2">
        <v>8.9999999999999993E-3</v>
      </c>
      <c r="N18" s="2">
        <v>8.9999999999999993E-3</v>
      </c>
      <c r="O18" s="2">
        <v>8.9999999999999993E-3</v>
      </c>
      <c r="P18" s="2">
        <v>8.9999999999999993E-3</v>
      </c>
      <c r="Q18" s="2">
        <v>8.9999999999999993E-3</v>
      </c>
      <c r="R18" s="2">
        <v>8.9999999999999993E-3</v>
      </c>
      <c r="S18" s="2">
        <v>8.9999999999999993E-3</v>
      </c>
      <c r="T18" s="2">
        <v>8.9999999999999993E-3</v>
      </c>
      <c r="U18" s="2">
        <v>8.9999999999999993E-3</v>
      </c>
      <c r="V18" s="2">
        <v>8.9999999999999993E-3</v>
      </c>
      <c r="W18" s="2">
        <v>8.9999999999999993E-3</v>
      </c>
      <c r="X18" s="2">
        <v>8.9999999999999993E-3</v>
      </c>
      <c r="Y18" s="2">
        <v>8.9999999999999993E-3</v>
      </c>
      <c r="Z18" s="2">
        <v>8.9999999999999993E-3</v>
      </c>
      <c r="AA18" s="2">
        <v>8.9999999999999993E-3</v>
      </c>
    </row>
    <row r="19" spans="1:27" x14ac:dyDescent="0.25">
      <c r="A19" t="s">
        <v>74</v>
      </c>
      <c r="B19" t="s">
        <v>75</v>
      </c>
      <c r="C19">
        <v>5.7</v>
      </c>
      <c r="D19">
        <v>51.7</v>
      </c>
      <c r="E19">
        <v>48.5</v>
      </c>
      <c r="F19">
        <v>39</v>
      </c>
      <c r="G19">
        <v>24</v>
      </c>
      <c r="H19">
        <v>69</v>
      </c>
      <c r="I19">
        <v>103</v>
      </c>
      <c r="J19">
        <v>44</v>
      </c>
      <c r="K19">
        <v>44.7</v>
      </c>
      <c r="L19">
        <v>49.3</v>
      </c>
      <c r="M19">
        <v>110</v>
      </c>
      <c r="N19">
        <v>89.4</v>
      </c>
      <c r="O19">
        <v>42.5</v>
      </c>
      <c r="P19">
        <v>66</v>
      </c>
      <c r="Q19">
        <v>28.1</v>
      </c>
      <c r="R19">
        <v>50.3</v>
      </c>
      <c r="S19">
        <v>42.4</v>
      </c>
      <c r="T19">
        <v>66.3</v>
      </c>
      <c r="U19">
        <v>44.7</v>
      </c>
      <c r="V19">
        <v>58.2</v>
      </c>
      <c r="W19">
        <v>57.9</v>
      </c>
      <c r="X19">
        <v>69.2</v>
      </c>
      <c r="Y19">
        <v>45.1</v>
      </c>
      <c r="Z19">
        <v>45.7</v>
      </c>
      <c r="AA19">
        <v>46.1</v>
      </c>
    </row>
    <row r="20" spans="1:27" x14ac:dyDescent="0.25">
      <c r="A20" t="s">
        <v>76</v>
      </c>
      <c r="B20" t="s">
        <v>77</v>
      </c>
      <c r="C20">
        <v>26</v>
      </c>
      <c r="D20">
        <v>20</v>
      </c>
      <c r="E20">
        <v>24</v>
      </c>
      <c r="F20">
        <v>29</v>
      </c>
      <c r="G20">
        <v>16</v>
      </c>
      <c r="H20">
        <v>21</v>
      </c>
      <c r="I20">
        <v>24</v>
      </c>
      <c r="J20">
        <v>35</v>
      </c>
      <c r="K20">
        <v>30</v>
      </c>
      <c r="L20">
        <v>40</v>
      </c>
      <c r="M20">
        <v>27</v>
      </c>
      <c r="N20">
        <v>30</v>
      </c>
      <c r="O20">
        <v>30</v>
      </c>
      <c r="P20">
        <v>23</v>
      </c>
      <c r="Q20">
        <v>28</v>
      </c>
      <c r="R20">
        <v>33</v>
      </c>
      <c r="S20">
        <v>33</v>
      </c>
      <c r="T20">
        <v>38</v>
      </c>
      <c r="U20">
        <v>31</v>
      </c>
      <c r="V20">
        <v>54</v>
      </c>
      <c r="W20">
        <v>39</v>
      </c>
      <c r="X20">
        <v>32</v>
      </c>
      <c r="Y20">
        <v>50</v>
      </c>
      <c r="Z20">
        <v>61</v>
      </c>
      <c r="AA20">
        <v>96</v>
      </c>
    </row>
    <row r="21" spans="1:27" x14ac:dyDescent="0.25">
      <c r="A21" t="s">
        <v>78</v>
      </c>
      <c r="B21" t="s">
        <v>79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0.02</v>
      </c>
      <c r="X21">
        <v>0.01</v>
      </c>
      <c r="Y21">
        <v>0.01</v>
      </c>
      <c r="Z21">
        <v>0.01</v>
      </c>
      <c r="AA21">
        <v>0.01</v>
      </c>
    </row>
    <row r="22" spans="1:27" x14ac:dyDescent="0.25">
      <c r="A22" t="s">
        <v>80</v>
      </c>
      <c r="B22" t="s">
        <v>81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25">
      <c r="A23" t="s">
        <v>82</v>
      </c>
      <c r="B23" t="s">
        <v>81</v>
      </c>
      <c r="C23">
        <v>26</v>
      </c>
      <c r="D23">
        <v>26</v>
      </c>
      <c r="E23">
        <v>26</v>
      </c>
      <c r="F23">
        <v>40</v>
      </c>
      <c r="G23">
        <v>26</v>
      </c>
      <c r="H23">
        <v>26</v>
      </c>
      <c r="I23">
        <v>26</v>
      </c>
      <c r="J23">
        <v>26</v>
      </c>
      <c r="K23">
        <v>26</v>
      </c>
      <c r="L23">
        <v>26</v>
      </c>
      <c r="M23">
        <v>26</v>
      </c>
      <c r="N23">
        <v>26</v>
      </c>
      <c r="O23">
        <v>26</v>
      </c>
      <c r="P23">
        <v>26</v>
      </c>
      <c r="Q23">
        <v>26</v>
      </c>
      <c r="R23">
        <v>26</v>
      </c>
      <c r="S23">
        <v>26</v>
      </c>
      <c r="T23">
        <v>26</v>
      </c>
      <c r="U23">
        <v>26</v>
      </c>
      <c r="V23">
        <v>26</v>
      </c>
      <c r="W23">
        <v>26</v>
      </c>
      <c r="X23">
        <v>44</v>
      </c>
      <c r="Y23">
        <v>26</v>
      </c>
      <c r="Z23">
        <v>26</v>
      </c>
      <c r="AA23">
        <v>26</v>
      </c>
    </row>
    <row r="24" spans="1:27" ht="45" x14ac:dyDescent="0.25">
      <c r="A24" t="s">
        <v>83</v>
      </c>
      <c r="B24" s="1" t="s">
        <v>84</v>
      </c>
      <c r="D24">
        <v>19.3</v>
      </c>
      <c r="E24">
        <v>15.1</v>
      </c>
      <c r="F24">
        <v>14</v>
      </c>
      <c r="G24">
        <v>19.899999999999999</v>
      </c>
      <c r="H24">
        <v>18.8</v>
      </c>
      <c r="I24">
        <v>21</v>
      </c>
      <c r="J24">
        <v>20.2</v>
      </c>
      <c r="K24">
        <v>17.399999999999999</v>
      </c>
      <c r="L24">
        <v>12.2</v>
      </c>
      <c r="M24">
        <v>25.2</v>
      </c>
      <c r="N24">
        <v>19.5</v>
      </c>
      <c r="O24">
        <v>19.3</v>
      </c>
      <c r="P24">
        <v>18.2</v>
      </c>
      <c r="Q24">
        <v>17.2</v>
      </c>
      <c r="R24">
        <v>10.4</v>
      </c>
      <c r="S24">
        <v>14.1</v>
      </c>
      <c r="T24">
        <v>16.399999999999999</v>
      </c>
      <c r="U24">
        <v>13.3</v>
      </c>
      <c r="V24">
        <v>12.3</v>
      </c>
      <c r="W24">
        <v>28.3</v>
      </c>
      <c r="X24">
        <v>21.8</v>
      </c>
      <c r="Y24">
        <v>16.7</v>
      </c>
      <c r="Z24">
        <v>16.899999999999999</v>
      </c>
      <c r="AA24">
        <v>17.899999999999999</v>
      </c>
    </row>
    <row r="25" spans="1:27" x14ac:dyDescent="0.25">
      <c r="A25" t="s">
        <v>85</v>
      </c>
      <c r="B25" t="s">
        <v>86</v>
      </c>
      <c r="C25">
        <v>2E-3</v>
      </c>
      <c r="E25">
        <v>2E-3</v>
      </c>
      <c r="G25">
        <v>2E-3</v>
      </c>
      <c r="H25">
        <v>2E-3</v>
      </c>
      <c r="I25">
        <v>2E-3</v>
      </c>
      <c r="J25">
        <v>2E-3</v>
      </c>
      <c r="K25">
        <v>2E-3</v>
      </c>
      <c r="L25">
        <v>2E-3</v>
      </c>
      <c r="M25">
        <v>2E-3</v>
      </c>
      <c r="N25">
        <v>2E-3</v>
      </c>
      <c r="O25">
        <v>2E-3</v>
      </c>
      <c r="P25">
        <v>2E-3</v>
      </c>
      <c r="Q25">
        <v>2E-3</v>
      </c>
      <c r="R25">
        <v>2E-3</v>
      </c>
      <c r="S25">
        <v>2E-3</v>
      </c>
      <c r="T25">
        <v>2E-3</v>
      </c>
      <c r="U25">
        <v>2E-3</v>
      </c>
      <c r="V25">
        <v>2E-3</v>
      </c>
      <c r="W25">
        <v>2E-3</v>
      </c>
      <c r="X25">
        <v>2E-3</v>
      </c>
      <c r="Y25">
        <v>2E-3</v>
      </c>
      <c r="Z25">
        <v>2E-3</v>
      </c>
      <c r="AA25">
        <v>2E-3</v>
      </c>
    </row>
    <row r="26" spans="1:27" x14ac:dyDescent="0.25">
      <c r="A26" t="s">
        <v>87</v>
      </c>
      <c r="B26" t="s">
        <v>88</v>
      </c>
      <c r="C26">
        <v>0.26</v>
      </c>
      <c r="D26">
        <v>0.3</v>
      </c>
      <c r="E26">
        <v>0.3</v>
      </c>
      <c r="F26">
        <v>0.55000000000000004</v>
      </c>
      <c r="G26">
        <v>0.26</v>
      </c>
      <c r="H26">
        <v>0.53</v>
      </c>
      <c r="I26">
        <v>0.41</v>
      </c>
      <c r="J26">
        <v>0.43</v>
      </c>
      <c r="K26">
        <v>0.26</v>
      </c>
      <c r="L26">
        <v>0.75</v>
      </c>
      <c r="M26">
        <v>0.34</v>
      </c>
      <c r="N26">
        <v>0.3</v>
      </c>
      <c r="O26">
        <v>0.34</v>
      </c>
      <c r="P26">
        <v>0.79</v>
      </c>
      <c r="Q26">
        <v>0.22</v>
      </c>
      <c r="R26">
        <v>0.5</v>
      </c>
      <c r="S26">
        <v>0.5</v>
      </c>
      <c r="T26">
        <v>0.41</v>
      </c>
      <c r="U26">
        <v>0.33</v>
      </c>
      <c r="V26">
        <v>0.83</v>
      </c>
      <c r="W26">
        <v>0.4</v>
      </c>
      <c r="X26">
        <v>0.54</v>
      </c>
      <c r="Y26">
        <v>0.51</v>
      </c>
      <c r="Z26">
        <v>0.37</v>
      </c>
      <c r="AA26">
        <v>0.15</v>
      </c>
    </row>
    <row r="27" spans="1:27" x14ac:dyDescent="0.25">
      <c r="A27" t="s">
        <v>89</v>
      </c>
      <c r="B27" t="s">
        <v>88</v>
      </c>
      <c r="C27">
        <v>0.89</v>
      </c>
      <c r="D27">
        <v>1.07</v>
      </c>
      <c r="E27">
        <v>0.73</v>
      </c>
      <c r="F27">
        <v>1.18</v>
      </c>
      <c r="G27">
        <v>0.56000000000000005</v>
      </c>
      <c r="H27">
        <v>0.79</v>
      </c>
      <c r="I27">
        <v>0.69</v>
      </c>
      <c r="J27">
        <v>1.63</v>
      </c>
      <c r="K27">
        <v>1.52</v>
      </c>
      <c r="L27">
        <v>1.95</v>
      </c>
      <c r="M27">
        <v>0.91</v>
      </c>
      <c r="N27">
        <v>1.05</v>
      </c>
      <c r="O27">
        <v>1.29</v>
      </c>
      <c r="P27">
        <v>1.02</v>
      </c>
      <c r="Q27">
        <v>1.23</v>
      </c>
      <c r="R27">
        <v>1.28</v>
      </c>
      <c r="S27">
        <v>0.96</v>
      </c>
      <c r="T27">
        <v>0.95</v>
      </c>
      <c r="U27">
        <v>0.67</v>
      </c>
      <c r="V27">
        <v>1.53</v>
      </c>
      <c r="W27">
        <v>1.4</v>
      </c>
      <c r="X27">
        <v>0.99</v>
      </c>
      <c r="Y27">
        <v>1.46</v>
      </c>
      <c r="Z27">
        <v>1.8</v>
      </c>
      <c r="AA27">
        <v>3.08</v>
      </c>
    </row>
    <row r="28" spans="1:27" x14ac:dyDescent="0.25">
      <c r="A28" t="s">
        <v>90</v>
      </c>
      <c r="B28" t="s">
        <v>91</v>
      </c>
      <c r="C28">
        <v>0.05</v>
      </c>
      <c r="D28">
        <v>0.16</v>
      </c>
      <c r="E28">
        <v>0.05</v>
      </c>
      <c r="F28">
        <v>0.05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0.56999999999999995</v>
      </c>
      <c r="N28">
        <v>0.05</v>
      </c>
      <c r="O28">
        <v>0.05</v>
      </c>
      <c r="P28">
        <v>0.28000000000000003</v>
      </c>
      <c r="Q28">
        <v>0.05</v>
      </c>
      <c r="R28">
        <v>0.05</v>
      </c>
      <c r="S28">
        <v>0.05</v>
      </c>
      <c r="T28">
        <v>0.05</v>
      </c>
      <c r="U28">
        <v>0.05</v>
      </c>
      <c r="V28">
        <v>0.05</v>
      </c>
      <c r="W28">
        <v>0.05</v>
      </c>
      <c r="X28">
        <v>0.05</v>
      </c>
      <c r="Y28">
        <v>0.05</v>
      </c>
      <c r="Z28">
        <v>0.05</v>
      </c>
      <c r="AA28">
        <v>0.31</v>
      </c>
    </row>
    <row r="29" spans="1:27" x14ac:dyDescent="0.25">
      <c r="A29" t="s">
        <v>92</v>
      </c>
      <c r="B29" t="s">
        <v>93</v>
      </c>
      <c r="C29">
        <v>0.09</v>
      </c>
      <c r="D29">
        <v>0.05</v>
      </c>
      <c r="E29">
        <v>0.15</v>
      </c>
      <c r="F29">
        <v>0.03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0.12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0.04</v>
      </c>
      <c r="Z29">
        <v>0.02</v>
      </c>
      <c r="AA29">
        <v>0.02</v>
      </c>
    </row>
    <row r="30" spans="1:27" x14ac:dyDescent="0.25">
      <c r="A30" t="s">
        <v>94</v>
      </c>
      <c r="B30" t="s">
        <v>95</v>
      </c>
      <c r="C30">
        <v>0.1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  <c r="Z30">
        <v>0.1</v>
      </c>
      <c r="AA30">
        <v>0.1</v>
      </c>
    </row>
    <row r="31" spans="1:27" s="2" customFormat="1" x14ac:dyDescent="0.25">
      <c r="A31" s="2" t="s">
        <v>96</v>
      </c>
      <c r="B31" s="2" t="s">
        <v>97</v>
      </c>
      <c r="C31" s="2">
        <v>0.05</v>
      </c>
      <c r="D31" s="2">
        <v>0.05</v>
      </c>
      <c r="E31" s="2">
        <v>0.04</v>
      </c>
      <c r="F31" s="2">
        <v>0.06</v>
      </c>
      <c r="G31" s="2">
        <v>0.04</v>
      </c>
      <c r="H31" s="2">
        <v>0.03</v>
      </c>
      <c r="I31" s="2">
        <v>0.05</v>
      </c>
      <c r="J31" s="2">
        <v>0.04</v>
      </c>
      <c r="K31" s="2">
        <v>7.0000000000000007E-2</v>
      </c>
      <c r="L31" s="2">
        <v>0.1</v>
      </c>
      <c r="M31" s="2">
        <v>0.09</v>
      </c>
      <c r="N31" s="2">
        <v>0.06</v>
      </c>
      <c r="O31" s="2">
        <v>0.06</v>
      </c>
      <c r="P31" s="2">
        <v>0.06</v>
      </c>
      <c r="Q31" s="2">
        <v>0.04</v>
      </c>
      <c r="R31" s="2">
        <v>0.03</v>
      </c>
      <c r="S31" s="2">
        <v>0.04</v>
      </c>
      <c r="T31" s="2">
        <v>0.05</v>
      </c>
      <c r="U31" s="2">
        <v>0.05</v>
      </c>
      <c r="V31" s="2">
        <v>0.1</v>
      </c>
      <c r="W31" s="2">
        <v>0.09</v>
      </c>
      <c r="X31" s="2">
        <v>9.4E-2</v>
      </c>
      <c r="Y31" s="2">
        <v>9.7000000000000003E-2</v>
      </c>
      <c r="Z31" s="2">
        <v>7.0000000000000007E-2</v>
      </c>
      <c r="AA31" s="2">
        <v>0.123</v>
      </c>
    </row>
    <row r="32" spans="1:27" s="2" customFormat="1" x14ac:dyDescent="0.25">
      <c r="A32" s="2" t="s">
        <v>98</v>
      </c>
      <c r="B32" s="2" t="s">
        <v>97</v>
      </c>
      <c r="C32" s="2">
        <v>7.0000000000000007E-2</v>
      </c>
      <c r="D32" s="2">
        <v>0.1</v>
      </c>
      <c r="E32" s="2">
        <v>0.05</v>
      </c>
      <c r="F32" s="2">
        <v>0.06</v>
      </c>
      <c r="G32" s="2">
        <v>0.04</v>
      </c>
      <c r="H32" s="2">
        <v>0.04</v>
      </c>
      <c r="I32" s="2">
        <v>0.05</v>
      </c>
      <c r="J32" s="2">
        <v>7.0000000000000007E-2</v>
      </c>
      <c r="K32" s="2">
        <v>0.12</v>
      </c>
      <c r="L32" s="2">
        <v>0.12</v>
      </c>
      <c r="M32" s="2">
        <v>0.18</v>
      </c>
      <c r="N32" s="2">
        <v>0.19</v>
      </c>
      <c r="O32" s="2">
        <v>0.12</v>
      </c>
      <c r="P32" s="2">
        <v>0.08</v>
      </c>
      <c r="Q32" s="2">
        <v>7.0000000000000007E-2</v>
      </c>
      <c r="R32" s="2">
        <v>0.04</v>
      </c>
      <c r="S32" s="2">
        <v>0.05</v>
      </c>
      <c r="T32" s="2">
        <v>7.0000000000000007E-2</v>
      </c>
      <c r="U32" s="2">
        <v>0.05</v>
      </c>
      <c r="V32" s="2">
        <v>0.1</v>
      </c>
      <c r="W32" s="2">
        <v>0.27</v>
      </c>
      <c r="X32" s="2">
        <v>9.4E-2</v>
      </c>
      <c r="Y32" s="2">
        <v>0.18099999999999999</v>
      </c>
      <c r="Z32" s="2">
        <v>0.17599999999999999</v>
      </c>
      <c r="AA32" s="2">
        <v>0.18</v>
      </c>
    </row>
    <row r="33" spans="1:27" x14ac:dyDescent="0.25">
      <c r="A33" t="s">
        <v>99</v>
      </c>
      <c r="B33" t="s">
        <v>100</v>
      </c>
      <c r="C33">
        <v>2.0000000000000001E-4</v>
      </c>
      <c r="D33">
        <v>2.0000000000000001E-4</v>
      </c>
      <c r="E33">
        <v>2.0000000000000001E-4</v>
      </c>
      <c r="F33">
        <v>2.0000000000000001E-4</v>
      </c>
      <c r="G33">
        <v>2.0000000000000001E-4</v>
      </c>
      <c r="H33">
        <v>2.0000000000000001E-4</v>
      </c>
      <c r="I33">
        <v>2.0000000000000001E-4</v>
      </c>
      <c r="J33">
        <v>2.0000000000000001E-4</v>
      </c>
      <c r="K33">
        <v>2.0000000000000001E-4</v>
      </c>
      <c r="L33">
        <v>2.9999999999999997E-4</v>
      </c>
      <c r="M33">
        <v>2.0000000000000001E-4</v>
      </c>
      <c r="N33">
        <v>2.0000000000000001E-4</v>
      </c>
      <c r="O33">
        <v>2.0000000000000001E-4</v>
      </c>
      <c r="P33">
        <v>2.0000000000000001E-4</v>
      </c>
      <c r="Q33">
        <v>2.0000000000000001E-4</v>
      </c>
      <c r="R33">
        <v>2.0000000000000001E-4</v>
      </c>
      <c r="S33">
        <v>2.0000000000000001E-4</v>
      </c>
      <c r="T33">
        <v>2.0000000000000001E-4</v>
      </c>
      <c r="U33">
        <v>2.0000000000000001E-4</v>
      </c>
      <c r="V33">
        <v>2.0000000000000001E-4</v>
      </c>
      <c r="W33">
        <v>2.0000000000000001E-4</v>
      </c>
      <c r="X33">
        <v>2.0000000000000001E-4</v>
      </c>
      <c r="Y33">
        <v>2.0000000000000001E-4</v>
      </c>
      <c r="Z33">
        <v>2.0000000000000001E-4</v>
      </c>
      <c r="AA33">
        <v>2.0000000000000001E-4</v>
      </c>
    </row>
    <row r="34" spans="1:27" x14ac:dyDescent="0.25">
      <c r="A34" t="s">
        <v>101</v>
      </c>
      <c r="B34" t="s">
        <v>102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  <c r="M34">
        <v>0.01</v>
      </c>
      <c r="N34">
        <v>0.01</v>
      </c>
      <c r="O34">
        <v>0.01</v>
      </c>
      <c r="P34">
        <v>0.01</v>
      </c>
      <c r="Q34">
        <v>0.01</v>
      </c>
      <c r="R34">
        <v>0.01</v>
      </c>
      <c r="S34">
        <v>0.01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</row>
    <row r="35" spans="1:27" x14ac:dyDescent="0.25">
      <c r="A35" t="s">
        <v>103</v>
      </c>
      <c r="B35" t="s">
        <v>104</v>
      </c>
      <c r="C35">
        <v>0.1</v>
      </c>
      <c r="D35">
        <v>0.1</v>
      </c>
      <c r="E35">
        <v>0.48</v>
      </c>
      <c r="F35">
        <v>0.11</v>
      </c>
      <c r="G35">
        <v>0.15</v>
      </c>
      <c r="H35">
        <v>0.06</v>
      </c>
      <c r="I35">
        <v>0.08</v>
      </c>
      <c r="J35">
        <v>0.12</v>
      </c>
      <c r="K35">
        <v>0.06</v>
      </c>
      <c r="L35">
        <v>0.13</v>
      </c>
      <c r="M35">
        <v>7.0000000000000007E-2</v>
      </c>
      <c r="N35">
        <v>0.02</v>
      </c>
      <c r="O35">
        <v>0.13</v>
      </c>
      <c r="P35">
        <v>0.09</v>
      </c>
      <c r="Q35">
        <v>0.11</v>
      </c>
      <c r="R35">
        <v>0.1</v>
      </c>
      <c r="S35">
        <v>0.04</v>
      </c>
      <c r="T35">
        <v>0.09</v>
      </c>
      <c r="U35">
        <v>0.09</v>
      </c>
      <c r="V35">
        <v>0.09</v>
      </c>
      <c r="W35">
        <v>0.02</v>
      </c>
      <c r="X35">
        <v>0.05</v>
      </c>
      <c r="Y35">
        <v>0.08</v>
      </c>
      <c r="Z35">
        <v>7.0000000000000007E-2</v>
      </c>
      <c r="AA35">
        <v>0.2</v>
      </c>
    </row>
    <row r="36" spans="1:27" x14ac:dyDescent="0.25">
      <c r="A36" t="s">
        <v>105</v>
      </c>
      <c r="B36" t="s">
        <v>106</v>
      </c>
      <c r="C36">
        <v>0.05</v>
      </c>
      <c r="D36">
        <v>0.02</v>
      </c>
      <c r="E36">
        <v>0.05</v>
      </c>
      <c r="F36">
        <v>0.02</v>
      </c>
      <c r="G36">
        <v>0.02</v>
      </c>
      <c r="H36">
        <v>0.02</v>
      </c>
      <c r="I36">
        <v>0.02</v>
      </c>
      <c r="J36">
        <v>0.02</v>
      </c>
      <c r="K36">
        <v>0.02</v>
      </c>
      <c r="L36">
        <v>0.02</v>
      </c>
      <c r="M36">
        <v>0.02</v>
      </c>
      <c r="N36">
        <v>0.02</v>
      </c>
      <c r="O36">
        <v>0.02</v>
      </c>
      <c r="P36">
        <v>0.02</v>
      </c>
      <c r="Q36">
        <v>0.02</v>
      </c>
      <c r="R36">
        <v>0.02</v>
      </c>
      <c r="S36">
        <v>0.02</v>
      </c>
      <c r="T36">
        <v>0.02</v>
      </c>
      <c r="U36">
        <v>0.02</v>
      </c>
      <c r="V36">
        <v>0.03</v>
      </c>
      <c r="W36">
        <v>0.02</v>
      </c>
      <c r="X36">
        <v>0.02</v>
      </c>
      <c r="Y36">
        <v>0.02</v>
      </c>
      <c r="Z36">
        <v>0.02</v>
      </c>
      <c r="AA36">
        <v>0.02</v>
      </c>
    </row>
    <row r="37" spans="1:27" ht="45" x14ac:dyDescent="0.25">
      <c r="A37" t="s">
        <v>107</v>
      </c>
      <c r="B37" s="1" t="s">
        <v>108</v>
      </c>
      <c r="C37">
        <v>0.09</v>
      </c>
      <c r="D37">
        <v>0.06</v>
      </c>
      <c r="E37">
        <v>0.06</v>
      </c>
      <c r="F37">
        <v>0.06</v>
      </c>
      <c r="G37">
        <v>4.12</v>
      </c>
      <c r="H37">
        <v>0.17</v>
      </c>
      <c r="I37">
        <v>0.13</v>
      </c>
      <c r="J37">
        <v>0.16</v>
      </c>
      <c r="K37">
        <v>0.06</v>
      </c>
      <c r="L37">
        <v>0.14000000000000001</v>
      </c>
      <c r="M37">
        <v>0.06</v>
      </c>
      <c r="N37">
        <v>0.06</v>
      </c>
      <c r="O37">
        <v>0.1</v>
      </c>
      <c r="P37">
        <v>0.1</v>
      </c>
      <c r="Q37">
        <v>0.06</v>
      </c>
      <c r="R37">
        <v>0.06</v>
      </c>
      <c r="S37">
        <v>0.06</v>
      </c>
      <c r="T37">
        <v>0.06</v>
      </c>
      <c r="U37">
        <v>0.06</v>
      </c>
      <c r="V37">
        <v>0.06</v>
      </c>
      <c r="W37">
        <v>0.06</v>
      </c>
      <c r="X37">
        <v>0.06</v>
      </c>
      <c r="Y37">
        <v>0.06</v>
      </c>
      <c r="Z37">
        <v>0.06</v>
      </c>
      <c r="AA37">
        <v>0.14000000000000001</v>
      </c>
    </row>
    <row r="38" spans="1:27" x14ac:dyDescent="0.25">
      <c r="A38" t="s">
        <v>109</v>
      </c>
      <c r="B38" t="s">
        <v>86</v>
      </c>
      <c r="C38">
        <v>2.5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  <c r="P38">
        <v>2.5</v>
      </c>
      <c r="Q38">
        <v>2.5</v>
      </c>
      <c r="R38">
        <v>2.5</v>
      </c>
      <c r="S38">
        <v>2.5</v>
      </c>
      <c r="T38">
        <v>2.5</v>
      </c>
      <c r="U38">
        <v>2.5</v>
      </c>
      <c r="V38">
        <v>2.5</v>
      </c>
      <c r="W38">
        <v>2.5</v>
      </c>
      <c r="X38">
        <v>2.5</v>
      </c>
      <c r="Y38">
        <v>2.5</v>
      </c>
      <c r="Z38">
        <v>2.5</v>
      </c>
      <c r="AA38">
        <v>2.5</v>
      </c>
    </row>
    <row r="39" spans="1:27" x14ac:dyDescent="0.25">
      <c r="A39" t="s">
        <v>110</v>
      </c>
      <c r="B39" t="s">
        <v>81</v>
      </c>
      <c r="C39">
        <v>6.97</v>
      </c>
      <c r="D39">
        <v>7.65</v>
      </c>
      <c r="E39">
        <v>8.01</v>
      </c>
      <c r="F39">
        <v>5.99</v>
      </c>
      <c r="G39">
        <v>6.26</v>
      </c>
      <c r="H39">
        <v>4.8</v>
      </c>
      <c r="I39">
        <v>7.79</v>
      </c>
      <c r="J39">
        <v>8</v>
      </c>
      <c r="K39">
        <v>8.48</v>
      </c>
      <c r="L39">
        <v>6.5</v>
      </c>
      <c r="M39">
        <v>5.96</v>
      </c>
      <c r="N39">
        <v>7.27</v>
      </c>
      <c r="O39">
        <v>6.72</v>
      </c>
      <c r="P39">
        <v>6.93</v>
      </c>
      <c r="Q39">
        <v>7.54</v>
      </c>
      <c r="R39">
        <v>6.05</v>
      </c>
      <c r="S39">
        <v>5.6</v>
      </c>
      <c r="T39">
        <v>5.51</v>
      </c>
      <c r="U39">
        <v>6.59</v>
      </c>
      <c r="V39">
        <v>6.91</v>
      </c>
      <c r="W39">
        <v>6.98</v>
      </c>
      <c r="X39">
        <v>6.91</v>
      </c>
      <c r="Y39">
        <v>5.0199999999999996</v>
      </c>
      <c r="Z39">
        <v>6.7</v>
      </c>
      <c r="AA39">
        <v>6.05</v>
      </c>
    </row>
    <row r="40" spans="1:27" x14ac:dyDescent="0.25">
      <c r="A40" t="s">
        <v>111</v>
      </c>
      <c r="B40" t="s">
        <v>46</v>
      </c>
      <c r="C40">
        <v>6.37</v>
      </c>
      <c r="D40">
        <v>7.16</v>
      </c>
      <c r="E40">
        <v>7.29</v>
      </c>
      <c r="F40">
        <v>8.2200000000000006</v>
      </c>
      <c r="G40">
        <v>7.03</v>
      </c>
      <c r="H40">
        <v>7.55</v>
      </c>
      <c r="I40">
        <v>7.79</v>
      </c>
      <c r="J40">
        <v>7.03</v>
      </c>
      <c r="K40">
        <v>6.84</v>
      </c>
      <c r="L40">
        <v>7.27</v>
      </c>
      <c r="M40">
        <v>6.02</v>
      </c>
      <c r="N40">
        <v>7.32</v>
      </c>
      <c r="O40">
        <v>7.15</v>
      </c>
      <c r="P40">
        <v>6.42</v>
      </c>
      <c r="Q40">
        <v>7.43</v>
      </c>
      <c r="R40">
        <v>7.22</v>
      </c>
      <c r="S40">
        <v>6.12</v>
      </c>
      <c r="T40">
        <v>6.8</v>
      </c>
      <c r="U40">
        <v>8.0500000000000007</v>
      </c>
      <c r="V40">
        <v>6.95</v>
      </c>
      <c r="W40">
        <v>7.31</v>
      </c>
      <c r="X40">
        <v>7.04</v>
      </c>
      <c r="Y40">
        <v>7.03</v>
      </c>
      <c r="Z40">
        <v>6.68</v>
      </c>
      <c r="AA40">
        <v>6.56</v>
      </c>
    </row>
    <row r="41" spans="1:27" x14ac:dyDescent="0.25">
      <c r="A41" t="s">
        <v>112</v>
      </c>
      <c r="B41" t="s">
        <v>113</v>
      </c>
      <c r="C41">
        <v>5.0000000000000001E-3</v>
      </c>
      <c r="D41">
        <v>5.0000000000000001E-3</v>
      </c>
      <c r="E41">
        <v>5.0000000000000001E-3</v>
      </c>
      <c r="F41">
        <v>5.0000000000000001E-3</v>
      </c>
      <c r="G41">
        <v>5.0000000000000001E-3</v>
      </c>
      <c r="H41">
        <v>5.0000000000000001E-3</v>
      </c>
      <c r="I41">
        <v>5.0000000000000001E-3</v>
      </c>
      <c r="J41">
        <v>5.0000000000000001E-3</v>
      </c>
      <c r="K41">
        <v>5.0000000000000001E-3</v>
      </c>
      <c r="L41">
        <v>5.0000000000000001E-3</v>
      </c>
      <c r="M41">
        <v>5.0000000000000001E-3</v>
      </c>
      <c r="N41">
        <v>5.0000000000000001E-3</v>
      </c>
      <c r="O41">
        <v>5.0000000000000001E-3</v>
      </c>
      <c r="P41">
        <v>5.0000000000000001E-3</v>
      </c>
      <c r="Q41">
        <v>5.0000000000000001E-3</v>
      </c>
      <c r="R41">
        <v>5.0000000000000001E-3</v>
      </c>
      <c r="S41">
        <v>5.0000000000000001E-3</v>
      </c>
      <c r="T41">
        <v>5.0000000000000001E-3</v>
      </c>
      <c r="U41">
        <v>5.0000000000000001E-3</v>
      </c>
      <c r="V41">
        <v>5.0000000000000001E-3</v>
      </c>
      <c r="W41">
        <v>5.0000000000000001E-3</v>
      </c>
      <c r="X41">
        <v>5.0000000000000001E-3</v>
      </c>
      <c r="Y41">
        <v>5.0000000000000001E-3</v>
      </c>
      <c r="Z41">
        <v>5.0000000000000001E-3</v>
      </c>
      <c r="AA41">
        <v>5.0000000000000001E-3</v>
      </c>
    </row>
    <row r="42" spans="1:27" x14ac:dyDescent="0.25">
      <c r="A42" t="s">
        <v>114</v>
      </c>
      <c r="B42" t="s">
        <v>115</v>
      </c>
      <c r="C42">
        <v>0.01</v>
      </c>
      <c r="D42">
        <v>0.01</v>
      </c>
      <c r="E42">
        <v>0.01</v>
      </c>
      <c r="F42">
        <v>0.01</v>
      </c>
      <c r="G42">
        <v>0.01</v>
      </c>
      <c r="H42">
        <v>0.01</v>
      </c>
      <c r="I42">
        <v>0.01</v>
      </c>
      <c r="J42">
        <v>0.01</v>
      </c>
      <c r="K42">
        <v>0.01</v>
      </c>
      <c r="L42">
        <v>0.01</v>
      </c>
      <c r="M42">
        <v>0.01</v>
      </c>
      <c r="N42">
        <v>0.01</v>
      </c>
      <c r="O42">
        <v>0.01</v>
      </c>
      <c r="P42">
        <v>0.01</v>
      </c>
      <c r="Q42">
        <v>0.01</v>
      </c>
      <c r="R42">
        <v>0.01</v>
      </c>
      <c r="S42">
        <v>0.01</v>
      </c>
      <c r="T42">
        <v>0.01</v>
      </c>
      <c r="U42">
        <v>0.01</v>
      </c>
      <c r="V42">
        <v>0.01</v>
      </c>
      <c r="W42">
        <v>0.01</v>
      </c>
      <c r="X42">
        <v>0.01</v>
      </c>
      <c r="Y42">
        <v>0.01</v>
      </c>
      <c r="Z42">
        <v>0.01</v>
      </c>
      <c r="AA42">
        <v>0.01</v>
      </c>
    </row>
    <row r="43" spans="1:27" x14ac:dyDescent="0.25">
      <c r="A43" t="s">
        <v>116</v>
      </c>
      <c r="B43" t="s">
        <v>117</v>
      </c>
      <c r="C43">
        <v>11</v>
      </c>
      <c r="D43">
        <v>37</v>
      </c>
      <c r="E43">
        <v>29</v>
      </c>
      <c r="F43">
        <v>29</v>
      </c>
      <c r="G43">
        <v>43</v>
      </c>
      <c r="H43">
        <v>48.5</v>
      </c>
      <c r="I43">
        <v>94</v>
      </c>
      <c r="J43">
        <v>30</v>
      </c>
      <c r="K43">
        <v>50.5</v>
      </c>
      <c r="L43">
        <v>31</v>
      </c>
      <c r="M43">
        <v>91.5</v>
      </c>
      <c r="N43">
        <v>29</v>
      </c>
      <c r="O43">
        <v>32.5</v>
      </c>
      <c r="P43">
        <v>46</v>
      </c>
      <c r="Q43">
        <v>16.5</v>
      </c>
      <c r="R43">
        <v>41.5</v>
      </c>
      <c r="S43">
        <v>24.5</v>
      </c>
      <c r="T43">
        <v>45</v>
      </c>
      <c r="U43">
        <v>33</v>
      </c>
      <c r="V43">
        <v>32</v>
      </c>
      <c r="W43">
        <v>39</v>
      </c>
      <c r="X43">
        <v>58.5</v>
      </c>
      <c r="Y43">
        <v>33</v>
      </c>
      <c r="Z43">
        <v>38.5</v>
      </c>
      <c r="AA43">
        <v>33</v>
      </c>
    </row>
    <row r="44" spans="1:27" s="20" customFormat="1" x14ac:dyDescent="0.25">
      <c r="A44" s="20" t="s">
        <v>118</v>
      </c>
      <c r="B44" s="20" t="s">
        <v>119</v>
      </c>
      <c r="C44" s="20">
        <v>11</v>
      </c>
      <c r="D44" s="20">
        <v>11</v>
      </c>
      <c r="E44" s="20">
        <v>11</v>
      </c>
      <c r="F44" s="20">
        <v>11</v>
      </c>
      <c r="G44" s="20">
        <v>11</v>
      </c>
      <c r="H44" s="20">
        <v>11</v>
      </c>
      <c r="I44" s="20">
        <v>11</v>
      </c>
      <c r="J44" s="20">
        <v>11</v>
      </c>
      <c r="K44" s="20">
        <v>13</v>
      </c>
      <c r="L44" s="20">
        <v>59.5</v>
      </c>
      <c r="M44" s="20">
        <v>11</v>
      </c>
      <c r="N44" s="20">
        <v>28.5</v>
      </c>
      <c r="O44" s="20">
        <v>20</v>
      </c>
      <c r="P44" s="20">
        <v>11</v>
      </c>
      <c r="Q44" s="20">
        <v>11</v>
      </c>
      <c r="R44" s="20">
        <v>11</v>
      </c>
      <c r="S44" s="20">
        <v>11</v>
      </c>
      <c r="T44" s="20">
        <v>11</v>
      </c>
      <c r="U44" s="20">
        <v>11</v>
      </c>
      <c r="V44" s="20">
        <v>11</v>
      </c>
      <c r="W44" s="20">
        <v>11</v>
      </c>
      <c r="X44" s="20">
        <v>12</v>
      </c>
      <c r="Y44" s="20">
        <v>13</v>
      </c>
      <c r="Z44" s="20">
        <v>17.5</v>
      </c>
      <c r="AA44" s="20">
        <v>20</v>
      </c>
    </row>
    <row r="45" spans="1:27" x14ac:dyDescent="0.25">
      <c r="A45" t="s">
        <v>120</v>
      </c>
      <c r="B45" t="s">
        <v>121</v>
      </c>
      <c r="C45">
        <v>0.3</v>
      </c>
      <c r="E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  <c r="X45">
        <v>0.3</v>
      </c>
      <c r="Y45">
        <v>0.3</v>
      </c>
      <c r="Z45">
        <v>0.3</v>
      </c>
      <c r="AA45">
        <v>0.3</v>
      </c>
    </row>
    <row r="46" spans="1:27" x14ac:dyDescent="0.25">
      <c r="A46" t="s">
        <v>122</v>
      </c>
      <c r="B46" t="s">
        <v>123</v>
      </c>
      <c r="C46">
        <v>3.93</v>
      </c>
      <c r="D46">
        <v>3.37</v>
      </c>
      <c r="E46">
        <v>3.92</v>
      </c>
      <c r="F46">
        <v>1</v>
      </c>
      <c r="G46">
        <v>2.78</v>
      </c>
      <c r="H46">
        <v>2.0499999999999998</v>
      </c>
      <c r="I46">
        <v>4.3899999999999997</v>
      </c>
      <c r="J46">
        <v>4.03</v>
      </c>
      <c r="K46">
        <v>4.12</v>
      </c>
      <c r="L46">
        <v>2.4900000000000002</v>
      </c>
      <c r="M46">
        <v>3.14</v>
      </c>
      <c r="N46">
        <v>2.59</v>
      </c>
      <c r="O46">
        <v>4.99</v>
      </c>
      <c r="P46">
        <v>3.23</v>
      </c>
      <c r="Q46">
        <v>2.92</v>
      </c>
      <c r="R46">
        <v>1.63</v>
      </c>
      <c r="S46">
        <v>3.53</v>
      </c>
      <c r="T46">
        <v>1.85</v>
      </c>
      <c r="U46">
        <v>1.86</v>
      </c>
      <c r="V46">
        <v>1.9</v>
      </c>
      <c r="W46">
        <v>5.26</v>
      </c>
      <c r="X46">
        <v>3.84</v>
      </c>
      <c r="Y46">
        <v>2.42</v>
      </c>
      <c r="Z46">
        <v>2.25</v>
      </c>
      <c r="AA46">
        <v>4.4800000000000004</v>
      </c>
    </row>
    <row r="47" spans="1:27" x14ac:dyDescent="0.25">
      <c r="A47" t="s">
        <v>124</v>
      </c>
      <c r="B47" t="s">
        <v>125</v>
      </c>
      <c r="C47">
        <v>2E-3</v>
      </c>
      <c r="D47">
        <v>2E-3</v>
      </c>
      <c r="E47">
        <v>2E-3</v>
      </c>
      <c r="F47">
        <v>2E-3</v>
      </c>
      <c r="G47">
        <v>2E-3</v>
      </c>
      <c r="H47">
        <v>2E-3</v>
      </c>
      <c r="I47">
        <v>2E-3</v>
      </c>
      <c r="J47">
        <v>2E-3</v>
      </c>
      <c r="K47">
        <v>2E-3</v>
      </c>
      <c r="L47">
        <v>2E-3</v>
      </c>
      <c r="M47">
        <v>2E-3</v>
      </c>
      <c r="N47">
        <v>2E-3</v>
      </c>
      <c r="O47">
        <v>2E-3</v>
      </c>
      <c r="P47">
        <v>2E-3</v>
      </c>
      <c r="Q47">
        <v>2E-3</v>
      </c>
      <c r="R47">
        <v>2E-3</v>
      </c>
      <c r="S47">
        <v>2E-3</v>
      </c>
      <c r="T47">
        <v>2E-3</v>
      </c>
      <c r="U47">
        <v>2E-3</v>
      </c>
      <c r="V47">
        <v>2E-3</v>
      </c>
      <c r="W47">
        <v>2E-3</v>
      </c>
      <c r="X47">
        <v>2E-3</v>
      </c>
      <c r="Y47">
        <v>2E-3</v>
      </c>
      <c r="Z47">
        <v>2E-3</v>
      </c>
      <c r="AA47">
        <v>2E-3</v>
      </c>
    </row>
    <row r="48" spans="1:27" x14ac:dyDescent="0.25">
      <c r="A48" t="s">
        <v>126</v>
      </c>
      <c r="B48" t="s">
        <v>127</v>
      </c>
      <c r="D48">
        <v>26.7</v>
      </c>
      <c r="E48">
        <v>28.7</v>
      </c>
      <c r="F48">
        <v>31.5</v>
      </c>
      <c r="G48">
        <v>27.7</v>
      </c>
      <c r="H48">
        <v>29.9</v>
      </c>
      <c r="I48">
        <v>29.5</v>
      </c>
      <c r="J48">
        <v>30.3</v>
      </c>
      <c r="K48">
        <v>26</v>
      </c>
      <c r="L48">
        <v>23.2</v>
      </c>
      <c r="M48">
        <v>28.8</v>
      </c>
      <c r="N48">
        <v>33.700000000000003</v>
      </c>
      <c r="O48">
        <v>32.4</v>
      </c>
      <c r="P48">
        <v>30.6</v>
      </c>
      <c r="Q48">
        <v>35.9</v>
      </c>
      <c r="R48">
        <v>28.7</v>
      </c>
      <c r="S48">
        <v>33.5</v>
      </c>
      <c r="T48">
        <v>30.8</v>
      </c>
      <c r="U48">
        <v>31</v>
      </c>
      <c r="V48">
        <v>30</v>
      </c>
      <c r="W48">
        <v>28.6</v>
      </c>
      <c r="X48">
        <v>30.2</v>
      </c>
      <c r="Y48">
        <v>29.8</v>
      </c>
      <c r="Z48">
        <v>28.6</v>
      </c>
      <c r="AA48">
        <v>25.3</v>
      </c>
    </row>
    <row r="49" spans="1:28" x14ac:dyDescent="0.25">
      <c r="A49" t="s">
        <v>128</v>
      </c>
      <c r="B49" t="s">
        <v>127</v>
      </c>
      <c r="C49">
        <v>28.5</v>
      </c>
      <c r="D49">
        <v>26.7</v>
      </c>
      <c r="E49">
        <v>26</v>
      </c>
      <c r="F49">
        <v>24.1</v>
      </c>
      <c r="G49">
        <v>28.7</v>
      </c>
      <c r="H49">
        <v>26</v>
      </c>
      <c r="I49">
        <v>28.2</v>
      </c>
      <c r="J49">
        <v>27.4</v>
      </c>
      <c r="K49">
        <v>24.2</v>
      </c>
      <c r="L49">
        <v>26.5</v>
      </c>
      <c r="M49">
        <v>28.3</v>
      </c>
      <c r="N49">
        <v>28</v>
      </c>
      <c r="O49">
        <v>29.1</v>
      </c>
      <c r="P49">
        <v>27.7</v>
      </c>
      <c r="Q49">
        <v>27.2</v>
      </c>
      <c r="R49">
        <v>25.1</v>
      </c>
      <c r="S49">
        <v>24.1</v>
      </c>
      <c r="T49">
        <v>25.9</v>
      </c>
      <c r="U49">
        <v>26.6</v>
      </c>
      <c r="V49">
        <v>26.3</v>
      </c>
      <c r="W49">
        <v>26.7</v>
      </c>
      <c r="X49">
        <v>27.5</v>
      </c>
      <c r="Y49">
        <v>25.4</v>
      </c>
      <c r="Z49">
        <v>27.3</v>
      </c>
      <c r="AA49">
        <v>25.6</v>
      </c>
    </row>
    <row r="50" spans="1:28" x14ac:dyDescent="0.25">
      <c r="A50" t="s">
        <v>129</v>
      </c>
      <c r="B50" t="s">
        <v>130</v>
      </c>
      <c r="C50">
        <v>9.36</v>
      </c>
      <c r="D50">
        <v>8.6300000000000008</v>
      </c>
      <c r="E50">
        <v>7.43</v>
      </c>
      <c r="F50">
        <v>11.6</v>
      </c>
      <c r="G50">
        <v>5.81</v>
      </c>
      <c r="H50">
        <v>6.3</v>
      </c>
      <c r="I50">
        <v>6.75</v>
      </c>
      <c r="J50">
        <v>9.32</v>
      </c>
      <c r="K50">
        <v>26.2</v>
      </c>
      <c r="L50">
        <v>34.4</v>
      </c>
      <c r="M50">
        <v>14.1</v>
      </c>
      <c r="N50">
        <v>13.3</v>
      </c>
      <c r="O50">
        <v>10.199999999999999</v>
      </c>
      <c r="P50">
        <v>5.78</v>
      </c>
      <c r="Q50">
        <v>6.54</v>
      </c>
      <c r="R50">
        <v>7.77</v>
      </c>
      <c r="S50">
        <v>5.87</v>
      </c>
      <c r="T50">
        <v>5.89</v>
      </c>
      <c r="U50">
        <v>5.9</v>
      </c>
      <c r="V50">
        <v>11.8</v>
      </c>
      <c r="W50">
        <v>17.2</v>
      </c>
      <c r="X50">
        <v>7.36</v>
      </c>
      <c r="Y50">
        <v>17.399999999999999</v>
      </c>
      <c r="Z50">
        <v>32.200000000000003</v>
      </c>
      <c r="AA50">
        <v>30.1</v>
      </c>
    </row>
    <row r="51" spans="1:28" x14ac:dyDescent="0.25">
      <c r="A51" t="s">
        <v>131</v>
      </c>
      <c r="B51" t="s">
        <v>132</v>
      </c>
      <c r="C51">
        <v>0.02</v>
      </c>
      <c r="D51">
        <v>0.02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v>0.02</v>
      </c>
      <c r="K51">
        <v>0.02</v>
      </c>
      <c r="L51">
        <v>0.02</v>
      </c>
      <c r="M51">
        <v>0.02</v>
      </c>
      <c r="N51">
        <v>0.02</v>
      </c>
      <c r="O51">
        <v>0.02</v>
      </c>
      <c r="P51">
        <v>0.02</v>
      </c>
      <c r="Q51">
        <v>0.02</v>
      </c>
      <c r="R51">
        <v>0.02</v>
      </c>
      <c r="S51">
        <v>0.02</v>
      </c>
      <c r="T51">
        <v>0.02</v>
      </c>
      <c r="U51">
        <v>0.02</v>
      </c>
      <c r="V51">
        <v>0.02</v>
      </c>
      <c r="W51">
        <v>0.02</v>
      </c>
      <c r="X51">
        <v>0.02</v>
      </c>
      <c r="Y51">
        <v>0.02</v>
      </c>
      <c r="Z51">
        <v>0.02</v>
      </c>
      <c r="AA51">
        <v>0.02</v>
      </c>
    </row>
    <row r="52" spans="1:28" x14ac:dyDescent="0.25">
      <c r="A52" t="s">
        <v>133</v>
      </c>
      <c r="B52" t="s">
        <v>134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</v>
      </c>
      <c r="K52">
        <v>0.1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v>0.1</v>
      </c>
      <c r="T52">
        <v>0.1</v>
      </c>
      <c r="U52">
        <v>0.1</v>
      </c>
      <c r="V52">
        <v>0.1</v>
      </c>
      <c r="W52">
        <v>0.1</v>
      </c>
      <c r="X52">
        <v>0.1</v>
      </c>
      <c r="Y52">
        <v>0.1</v>
      </c>
      <c r="Z52">
        <v>0.1</v>
      </c>
      <c r="AA52">
        <v>0.1</v>
      </c>
    </row>
    <row r="55" spans="1:28" ht="18" x14ac:dyDescent="0.25">
      <c r="A55" s="14" t="s">
        <v>156</v>
      </c>
      <c r="C55">
        <f>IF(C4="","",MONTH(C4))</f>
        <v>4</v>
      </c>
      <c r="D55">
        <f t="shared" ref="D55:AA55" si="0">IF(D4="","",MONTH(D4))</f>
        <v>5</v>
      </c>
      <c r="E55">
        <f t="shared" si="0"/>
        <v>6</v>
      </c>
      <c r="F55">
        <f t="shared" si="0"/>
        <v>8</v>
      </c>
      <c r="G55">
        <f t="shared" si="0"/>
        <v>8</v>
      </c>
      <c r="H55">
        <f t="shared" si="0"/>
        <v>9</v>
      </c>
      <c r="I55">
        <f t="shared" si="0"/>
        <v>10</v>
      </c>
      <c r="J55">
        <f t="shared" si="0"/>
        <v>11</v>
      </c>
      <c r="K55">
        <f t="shared" si="0"/>
        <v>12</v>
      </c>
      <c r="L55">
        <f t="shared" si="0"/>
        <v>1</v>
      </c>
      <c r="M55">
        <f t="shared" si="0"/>
        <v>2</v>
      </c>
      <c r="N55">
        <f t="shared" si="0"/>
        <v>3</v>
      </c>
      <c r="O55">
        <f t="shared" si="0"/>
        <v>4</v>
      </c>
      <c r="P55">
        <f t="shared" si="0"/>
        <v>5</v>
      </c>
      <c r="Q55">
        <f t="shared" si="0"/>
        <v>6</v>
      </c>
      <c r="R55">
        <f t="shared" si="0"/>
        <v>7</v>
      </c>
      <c r="S55">
        <f t="shared" si="0"/>
        <v>8</v>
      </c>
      <c r="T55">
        <f t="shared" si="0"/>
        <v>9</v>
      </c>
      <c r="U55">
        <f t="shared" si="0"/>
        <v>10</v>
      </c>
      <c r="V55">
        <f t="shared" si="0"/>
        <v>11</v>
      </c>
      <c r="W55">
        <f t="shared" si="0"/>
        <v>12</v>
      </c>
      <c r="X55">
        <f t="shared" si="0"/>
        <v>1</v>
      </c>
      <c r="Y55">
        <f t="shared" si="0"/>
        <v>2</v>
      </c>
      <c r="Z55">
        <f t="shared" si="0"/>
        <v>3</v>
      </c>
      <c r="AA55">
        <f t="shared" si="0"/>
        <v>4</v>
      </c>
      <c r="AB55" s="25"/>
    </row>
    <row r="56" spans="1:28" ht="18.75" x14ac:dyDescent="0.3">
      <c r="A56" s="14" t="s">
        <v>265</v>
      </c>
      <c r="C56" t="str">
        <f>IF(C55="","",IF(AND(C55&gt;=6,C55&lt;=10),"dry","wet"))</f>
        <v>wet</v>
      </c>
      <c r="D56" t="str">
        <f t="shared" ref="D56:AA56" si="1">IF(D55="","",IF(AND(D55&gt;=6,D55&lt;=10),"dry","wet"))</f>
        <v>wet</v>
      </c>
      <c r="E56" t="str">
        <f t="shared" si="1"/>
        <v>dry</v>
      </c>
      <c r="F56" t="str">
        <f t="shared" si="1"/>
        <v>dry</v>
      </c>
      <c r="G56" t="str">
        <f t="shared" si="1"/>
        <v>dry</v>
      </c>
      <c r="H56" t="str">
        <f t="shared" si="1"/>
        <v>dry</v>
      </c>
      <c r="I56" t="str">
        <f t="shared" si="1"/>
        <v>dry</v>
      </c>
      <c r="J56" t="str">
        <f t="shared" si="1"/>
        <v>wet</v>
      </c>
      <c r="K56" t="str">
        <f t="shared" si="1"/>
        <v>wet</v>
      </c>
      <c r="L56" t="str">
        <f t="shared" si="1"/>
        <v>wet</v>
      </c>
      <c r="M56" t="str">
        <f t="shared" si="1"/>
        <v>wet</v>
      </c>
      <c r="N56" t="str">
        <f t="shared" si="1"/>
        <v>wet</v>
      </c>
      <c r="O56" t="str">
        <f t="shared" si="1"/>
        <v>wet</v>
      </c>
      <c r="P56" t="str">
        <f t="shared" si="1"/>
        <v>wet</v>
      </c>
      <c r="Q56" t="str">
        <f t="shared" si="1"/>
        <v>dry</v>
      </c>
      <c r="R56" t="str">
        <f t="shared" si="1"/>
        <v>dry</v>
      </c>
      <c r="S56" t="str">
        <f t="shared" si="1"/>
        <v>dry</v>
      </c>
      <c r="T56" t="str">
        <f t="shared" si="1"/>
        <v>dry</v>
      </c>
      <c r="U56" t="str">
        <f t="shared" si="1"/>
        <v>dry</v>
      </c>
      <c r="V56" t="str">
        <f t="shared" si="1"/>
        <v>wet</v>
      </c>
      <c r="W56" t="str">
        <f t="shared" si="1"/>
        <v>wet</v>
      </c>
      <c r="X56" t="str">
        <f t="shared" si="1"/>
        <v>wet</v>
      </c>
      <c r="Y56" t="str">
        <f t="shared" si="1"/>
        <v>wet</v>
      </c>
      <c r="Z56" t="str">
        <f t="shared" si="1"/>
        <v>wet</v>
      </c>
      <c r="AA56" t="str">
        <f t="shared" si="1"/>
        <v>wet</v>
      </c>
      <c r="AB56" s="25"/>
    </row>
    <row r="57" spans="1:28" ht="18.75" x14ac:dyDescent="0.3">
      <c r="A57" s="10" t="s">
        <v>157</v>
      </c>
      <c r="AB57" s="25"/>
    </row>
    <row r="58" spans="1:28" ht="18.75" x14ac:dyDescent="0.3">
      <c r="A58" s="12" t="s">
        <v>275</v>
      </c>
      <c r="C58">
        <f>IF(C44&gt; 0,(C18-C17)/(C17*C44), " ")</f>
        <v>1.0101010101010111E-2</v>
      </c>
      <c r="D58">
        <f t="shared" ref="D58:AA58" si="2">IF(D44&gt; 0,(D18-D17)/(D17*D44), " ")</f>
        <v>0</v>
      </c>
      <c r="E58">
        <f t="shared" si="2"/>
        <v>0</v>
      </c>
      <c r="F58">
        <f t="shared" si="2"/>
        <v>0</v>
      </c>
      <c r="G58">
        <f t="shared" si="2"/>
        <v>0</v>
      </c>
      <c r="H58">
        <f t="shared" si="2"/>
        <v>0</v>
      </c>
      <c r="I58">
        <f t="shared" si="2"/>
        <v>0</v>
      </c>
      <c r="J58">
        <f t="shared" si="2"/>
        <v>0</v>
      </c>
      <c r="K58">
        <f t="shared" si="2"/>
        <v>0</v>
      </c>
      <c r="L58">
        <f t="shared" si="2"/>
        <v>0</v>
      </c>
      <c r="M58">
        <f t="shared" si="2"/>
        <v>0</v>
      </c>
      <c r="N58">
        <f t="shared" si="2"/>
        <v>0</v>
      </c>
      <c r="O58">
        <f t="shared" si="2"/>
        <v>0</v>
      </c>
      <c r="P58">
        <f t="shared" si="2"/>
        <v>-0.05</v>
      </c>
      <c r="Q58">
        <f t="shared" si="2"/>
        <v>0</v>
      </c>
      <c r="R58">
        <f t="shared" si="2"/>
        <v>0</v>
      </c>
      <c r="S58">
        <f t="shared" si="2"/>
        <v>0</v>
      </c>
      <c r="T58">
        <f t="shared" si="2"/>
        <v>0</v>
      </c>
      <c r="U58">
        <f t="shared" si="2"/>
        <v>0</v>
      </c>
      <c r="V58">
        <f t="shared" si="2"/>
        <v>0</v>
      </c>
      <c r="W58">
        <f t="shared" si="2"/>
        <v>0</v>
      </c>
      <c r="X58">
        <f t="shared" si="2"/>
        <v>0</v>
      </c>
      <c r="Y58">
        <f t="shared" si="2"/>
        <v>0</v>
      </c>
      <c r="Z58">
        <f t="shared" si="2"/>
        <v>0</v>
      </c>
      <c r="AA58">
        <f t="shared" si="2"/>
        <v>0</v>
      </c>
      <c r="AB58" s="25"/>
    </row>
    <row r="59" spans="1:28" ht="18.75" x14ac:dyDescent="0.3">
      <c r="A59" s="12" t="s">
        <v>276</v>
      </c>
      <c r="C59">
        <f>IF(C44&gt; 0,(C27-C26)/(C26*C44)," ")</f>
        <v>0.22027972027972026</v>
      </c>
      <c r="D59">
        <f t="shared" ref="D59:AA59" si="3">IF(D44&gt; 0,(D27-D26)/(D26*D44)," ")</f>
        <v>0.23333333333333336</v>
      </c>
      <c r="E59">
        <f t="shared" si="3"/>
        <v>0.13030303030303031</v>
      </c>
      <c r="F59">
        <f t="shared" si="3"/>
        <v>0.10413223140495864</v>
      </c>
      <c r="G59">
        <f t="shared" si="3"/>
        <v>0.1048951048951049</v>
      </c>
      <c r="H59">
        <f t="shared" si="3"/>
        <v>4.4596912521440824E-2</v>
      </c>
      <c r="I59">
        <f t="shared" si="3"/>
        <v>6.2084257206208422E-2</v>
      </c>
      <c r="J59">
        <f t="shared" si="3"/>
        <v>0.25369978858350956</v>
      </c>
      <c r="K59">
        <f t="shared" si="3"/>
        <v>0.37278106508875741</v>
      </c>
      <c r="L59">
        <f t="shared" si="3"/>
        <v>2.6890756302521007E-2</v>
      </c>
      <c r="M59">
        <f t="shared" si="3"/>
        <v>0.15240641711229946</v>
      </c>
      <c r="N59">
        <f t="shared" si="3"/>
        <v>8.7719298245614044E-2</v>
      </c>
      <c r="O59">
        <f t="shared" si="3"/>
        <v>0.13970588235294115</v>
      </c>
      <c r="P59">
        <f t="shared" si="3"/>
        <v>2.646720368239355E-2</v>
      </c>
      <c r="Q59">
        <f t="shared" si="3"/>
        <v>0.41735537190082644</v>
      </c>
      <c r="R59">
        <f t="shared" si="3"/>
        <v>0.14181818181818182</v>
      </c>
      <c r="S59">
        <f t="shared" si="3"/>
        <v>8.3636363636363634E-2</v>
      </c>
      <c r="T59">
        <f t="shared" si="3"/>
        <v>0.11973392461197341</v>
      </c>
      <c r="U59">
        <f t="shared" si="3"/>
        <v>9.366391184573003E-2</v>
      </c>
      <c r="V59">
        <f t="shared" si="3"/>
        <v>7.6670317634173077E-2</v>
      </c>
      <c r="W59">
        <f t="shared" si="3"/>
        <v>0.22727272727272724</v>
      </c>
      <c r="X59">
        <f t="shared" si="3"/>
        <v>6.9444444444444434E-2</v>
      </c>
      <c r="Y59">
        <f t="shared" si="3"/>
        <v>0.14328808446455504</v>
      </c>
      <c r="Z59">
        <f t="shared" si="3"/>
        <v>0.22084942084942089</v>
      </c>
      <c r="AA59">
        <f t="shared" si="3"/>
        <v>0.97666666666666668</v>
      </c>
      <c r="AB59" s="25"/>
    </row>
    <row r="60" spans="1:28" ht="18.75" x14ac:dyDescent="0.3">
      <c r="A60" s="12" t="s">
        <v>277</v>
      </c>
      <c r="C60">
        <f>IF(C44&gt; 0,(C32-C31)/(C31*C44), " ")</f>
        <v>3.6363636363636369E-2</v>
      </c>
      <c r="D60">
        <f t="shared" ref="D60:AA60" si="4">IF(D44&gt; 0,(D32-D31)/(D31*D44), " ")</f>
        <v>9.0909090909090912E-2</v>
      </c>
      <c r="E60">
        <f t="shared" si="4"/>
        <v>2.2727272727272731E-2</v>
      </c>
      <c r="F60">
        <f t="shared" si="4"/>
        <v>0</v>
      </c>
      <c r="G60">
        <f t="shared" si="4"/>
        <v>0</v>
      </c>
      <c r="H60">
        <f t="shared" si="4"/>
        <v>3.0303030303030314E-2</v>
      </c>
      <c r="I60">
        <f t="shared" si="4"/>
        <v>0</v>
      </c>
      <c r="J60">
        <f t="shared" si="4"/>
        <v>6.8181818181818191E-2</v>
      </c>
      <c r="K60">
        <f t="shared" si="4"/>
        <v>5.4945054945054923E-2</v>
      </c>
      <c r="L60">
        <f t="shared" si="4"/>
        <v>3.3613445378151241E-3</v>
      </c>
      <c r="M60">
        <f t="shared" si="4"/>
        <v>9.0909090909090912E-2</v>
      </c>
      <c r="N60">
        <f t="shared" si="4"/>
        <v>7.6023391812865507E-2</v>
      </c>
      <c r="O60">
        <f t="shared" si="4"/>
        <v>0.05</v>
      </c>
      <c r="P60">
        <f t="shared" si="4"/>
        <v>3.0303030303030314E-2</v>
      </c>
      <c r="Q60">
        <f t="shared" si="4"/>
        <v>6.8181818181818191E-2</v>
      </c>
      <c r="R60">
        <f t="shared" si="4"/>
        <v>3.0303030303030314E-2</v>
      </c>
      <c r="S60">
        <f t="shared" si="4"/>
        <v>2.2727272727272731E-2</v>
      </c>
      <c r="T60">
        <f t="shared" si="4"/>
        <v>3.6363636363636369E-2</v>
      </c>
      <c r="U60">
        <f t="shared" si="4"/>
        <v>0</v>
      </c>
      <c r="V60">
        <f t="shared" si="4"/>
        <v>0</v>
      </c>
      <c r="W60">
        <f t="shared" si="4"/>
        <v>0.18181818181818185</v>
      </c>
      <c r="X60">
        <f t="shared" si="4"/>
        <v>0</v>
      </c>
      <c r="Y60">
        <f t="shared" si="4"/>
        <v>6.6613798572561445E-2</v>
      </c>
      <c r="Z60">
        <f t="shared" si="4"/>
        <v>8.6530612244897942E-2</v>
      </c>
      <c r="AA60">
        <f t="shared" si="4"/>
        <v>2.3170731707317073E-2</v>
      </c>
      <c r="AB60" s="25"/>
    </row>
    <row r="61" spans="1:28" ht="18.75" x14ac:dyDescent="0.3">
      <c r="A61" s="10" t="s">
        <v>278</v>
      </c>
      <c r="C61">
        <f>IF(C58=" ","  ",AVERAGEIF(C58:C60,"&lt;&gt;0",C58:C60))</f>
        <v>8.891478891478892E-2</v>
      </c>
      <c r="D61">
        <f t="shared" ref="D61:AA61" si="5">IF(D58=" ","  ",AVERAGEIF(D58:D60,"&lt;&gt;0",D58:D60))</f>
        <v>0.16212121212121214</v>
      </c>
      <c r="E61">
        <f t="shared" si="5"/>
        <v>7.6515151515151522E-2</v>
      </c>
      <c r="F61">
        <f t="shared" si="5"/>
        <v>0.10413223140495864</v>
      </c>
      <c r="G61">
        <f t="shared" si="5"/>
        <v>0.1048951048951049</v>
      </c>
      <c r="H61">
        <f t="shared" si="5"/>
        <v>3.7449971412235571E-2</v>
      </c>
      <c r="I61">
        <f t="shared" si="5"/>
        <v>6.2084257206208422E-2</v>
      </c>
      <c r="J61">
        <f t="shared" si="5"/>
        <v>0.16094080338266387</v>
      </c>
      <c r="K61">
        <f t="shared" si="5"/>
        <v>0.21386306001690616</v>
      </c>
      <c r="L61">
        <f t="shared" si="5"/>
        <v>1.5126050420168066E-2</v>
      </c>
      <c r="M61">
        <f t="shared" si="5"/>
        <v>0.12165775401069519</v>
      </c>
      <c r="N61">
        <f t="shared" si="5"/>
        <v>8.1871345029239775E-2</v>
      </c>
      <c r="O61">
        <f t="shared" si="5"/>
        <v>9.4852941176470584E-2</v>
      </c>
      <c r="P61">
        <f t="shared" si="5"/>
        <v>2.2567446618079537E-3</v>
      </c>
      <c r="Q61">
        <f t="shared" si="5"/>
        <v>0.24276859504132231</v>
      </c>
      <c r="R61">
        <f t="shared" si="5"/>
        <v>8.606060606060606E-2</v>
      </c>
      <c r="S61">
        <f t="shared" si="5"/>
        <v>5.3181818181818184E-2</v>
      </c>
      <c r="T61">
        <f t="shared" si="5"/>
        <v>7.8048780487804892E-2</v>
      </c>
      <c r="U61">
        <f t="shared" si="5"/>
        <v>9.366391184573003E-2</v>
      </c>
      <c r="V61">
        <f t="shared" si="5"/>
        <v>7.6670317634173077E-2</v>
      </c>
      <c r="W61">
        <f t="shared" si="5"/>
        <v>0.20454545454545453</v>
      </c>
      <c r="X61">
        <f t="shared" si="5"/>
        <v>6.9444444444444434E-2</v>
      </c>
      <c r="Y61">
        <f t="shared" si="5"/>
        <v>0.10495094151855824</v>
      </c>
      <c r="Z61">
        <f t="shared" si="5"/>
        <v>0.15369001654715941</v>
      </c>
      <c r="AA61">
        <f t="shared" si="5"/>
        <v>0.49991869918699189</v>
      </c>
      <c r="AB61" s="25"/>
    </row>
    <row r="62" spans="1:28" ht="18.75" x14ac:dyDescent="0.3">
      <c r="A62" s="9" t="s">
        <v>111</v>
      </c>
      <c r="C62">
        <f>IF(C61=" "," ",IF(C40&gt;0,C40," "))</f>
        <v>6.37</v>
      </c>
      <c r="D62">
        <f t="shared" ref="D62:AA62" si="6">IF(D61=" "," ",IF(D40&gt;0,D40," "))</f>
        <v>7.16</v>
      </c>
      <c r="E62">
        <f t="shared" si="6"/>
        <v>7.29</v>
      </c>
      <c r="F62">
        <f t="shared" si="6"/>
        <v>8.2200000000000006</v>
      </c>
      <c r="G62">
        <f t="shared" si="6"/>
        <v>7.03</v>
      </c>
      <c r="H62">
        <f t="shared" si="6"/>
        <v>7.55</v>
      </c>
      <c r="I62">
        <f t="shared" si="6"/>
        <v>7.79</v>
      </c>
      <c r="J62">
        <f t="shared" si="6"/>
        <v>7.03</v>
      </c>
      <c r="K62">
        <f t="shared" si="6"/>
        <v>6.84</v>
      </c>
      <c r="L62">
        <f t="shared" si="6"/>
        <v>7.27</v>
      </c>
      <c r="M62">
        <f t="shared" si="6"/>
        <v>6.02</v>
      </c>
      <c r="N62">
        <f t="shared" si="6"/>
        <v>7.32</v>
      </c>
      <c r="O62">
        <f t="shared" si="6"/>
        <v>7.15</v>
      </c>
      <c r="P62">
        <f t="shared" si="6"/>
        <v>6.42</v>
      </c>
      <c r="Q62">
        <f t="shared" si="6"/>
        <v>7.43</v>
      </c>
      <c r="R62">
        <f t="shared" si="6"/>
        <v>7.22</v>
      </c>
      <c r="S62">
        <f t="shared" si="6"/>
        <v>6.12</v>
      </c>
      <c r="T62">
        <f t="shared" si="6"/>
        <v>6.8</v>
      </c>
      <c r="U62">
        <f t="shared" si="6"/>
        <v>8.0500000000000007</v>
      </c>
      <c r="V62">
        <f t="shared" si="6"/>
        <v>6.95</v>
      </c>
      <c r="W62">
        <f t="shared" si="6"/>
        <v>7.31</v>
      </c>
      <c r="X62">
        <f t="shared" si="6"/>
        <v>7.04</v>
      </c>
      <c r="Y62">
        <f t="shared" si="6"/>
        <v>7.03</v>
      </c>
      <c r="Z62">
        <f t="shared" si="6"/>
        <v>6.68</v>
      </c>
      <c r="AA62">
        <f t="shared" si="6"/>
        <v>6.56</v>
      </c>
      <c r="AB62" s="25"/>
    </row>
    <row r="63" spans="1:28" ht="18.75" x14ac:dyDescent="0.3">
      <c r="A63" s="21" t="s">
        <v>266</v>
      </c>
      <c r="C63">
        <f>IF(C61=" "," ",IF(C49&gt;0,C49," "))</f>
        <v>28.5</v>
      </c>
      <c r="D63">
        <f t="shared" ref="D63:AA63" si="7">IF(D61=" "," ",IF(D49&gt;0,D49," "))</f>
        <v>26.7</v>
      </c>
      <c r="E63">
        <f t="shared" si="7"/>
        <v>26</v>
      </c>
      <c r="F63">
        <f t="shared" si="7"/>
        <v>24.1</v>
      </c>
      <c r="G63">
        <f t="shared" si="7"/>
        <v>28.7</v>
      </c>
      <c r="H63">
        <f t="shared" si="7"/>
        <v>26</v>
      </c>
      <c r="I63">
        <f t="shared" si="7"/>
        <v>28.2</v>
      </c>
      <c r="J63">
        <f t="shared" si="7"/>
        <v>27.4</v>
      </c>
      <c r="K63">
        <f t="shared" si="7"/>
        <v>24.2</v>
      </c>
      <c r="L63">
        <f t="shared" si="7"/>
        <v>26.5</v>
      </c>
      <c r="M63">
        <f t="shared" si="7"/>
        <v>28.3</v>
      </c>
      <c r="N63">
        <f t="shared" si="7"/>
        <v>28</v>
      </c>
      <c r="O63">
        <f t="shared" si="7"/>
        <v>29.1</v>
      </c>
      <c r="P63">
        <f t="shared" si="7"/>
        <v>27.7</v>
      </c>
      <c r="Q63">
        <f t="shared" si="7"/>
        <v>27.2</v>
      </c>
      <c r="R63">
        <f t="shared" si="7"/>
        <v>25.1</v>
      </c>
      <c r="S63">
        <f t="shared" si="7"/>
        <v>24.1</v>
      </c>
      <c r="T63">
        <f t="shared" si="7"/>
        <v>25.9</v>
      </c>
      <c r="U63">
        <f t="shared" si="7"/>
        <v>26.6</v>
      </c>
      <c r="V63">
        <f t="shared" si="7"/>
        <v>26.3</v>
      </c>
      <c r="W63">
        <f t="shared" si="7"/>
        <v>26.7</v>
      </c>
      <c r="X63">
        <f t="shared" si="7"/>
        <v>27.5</v>
      </c>
      <c r="Y63">
        <f t="shared" si="7"/>
        <v>25.4</v>
      </c>
      <c r="Z63">
        <f t="shared" si="7"/>
        <v>27.3</v>
      </c>
      <c r="AA63">
        <f t="shared" si="7"/>
        <v>25.6</v>
      </c>
      <c r="AB63" s="25"/>
    </row>
    <row r="64" spans="1:28" ht="18.75" x14ac:dyDescent="0.3">
      <c r="A64" s="21" t="s">
        <v>267</v>
      </c>
      <c r="C64">
        <f>IF(C61=" "," ",IF(C39&gt;0,C39," "))</f>
        <v>6.97</v>
      </c>
      <c r="D64">
        <f t="shared" ref="D64:AA64" si="8">IF(D61=" "," ",IF(D39&gt;0,D39," "))</f>
        <v>7.65</v>
      </c>
      <c r="E64">
        <f t="shared" si="8"/>
        <v>8.01</v>
      </c>
      <c r="F64">
        <f t="shared" si="8"/>
        <v>5.99</v>
      </c>
      <c r="G64">
        <f t="shared" si="8"/>
        <v>6.26</v>
      </c>
      <c r="H64">
        <f t="shared" si="8"/>
        <v>4.8</v>
      </c>
      <c r="I64">
        <f t="shared" si="8"/>
        <v>7.79</v>
      </c>
      <c r="J64">
        <f t="shared" si="8"/>
        <v>8</v>
      </c>
      <c r="K64">
        <f t="shared" si="8"/>
        <v>8.48</v>
      </c>
      <c r="L64">
        <f t="shared" si="8"/>
        <v>6.5</v>
      </c>
      <c r="M64">
        <f t="shared" si="8"/>
        <v>5.96</v>
      </c>
      <c r="N64">
        <f t="shared" si="8"/>
        <v>7.27</v>
      </c>
      <c r="O64">
        <f t="shared" si="8"/>
        <v>6.72</v>
      </c>
      <c r="P64">
        <f t="shared" si="8"/>
        <v>6.93</v>
      </c>
      <c r="Q64">
        <f t="shared" si="8"/>
        <v>7.54</v>
      </c>
      <c r="R64">
        <f t="shared" si="8"/>
        <v>6.05</v>
      </c>
      <c r="S64">
        <f t="shared" si="8"/>
        <v>5.6</v>
      </c>
      <c r="T64">
        <f t="shared" si="8"/>
        <v>5.51</v>
      </c>
      <c r="U64">
        <f t="shared" si="8"/>
        <v>6.59</v>
      </c>
      <c r="V64">
        <f t="shared" si="8"/>
        <v>6.91</v>
      </c>
      <c r="W64">
        <f t="shared" si="8"/>
        <v>6.98</v>
      </c>
      <c r="X64">
        <f t="shared" si="8"/>
        <v>6.91</v>
      </c>
      <c r="Y64">
        <f t="shared" si="8"/>
        <v>5.0199999999999996</v>
      </c>
      <c r="Z64">
        <f t="shared" si="8"/>
        <v>6.7</v>
      </c>
      <c r="AA64">
        <f t="shared" si="8"/>
        <v>6.05</v>
      </c>
      <c r="AB64" s="25"/>
    </row>
    <row r="65" spans="1:28" ht="18.75" x14ac:dyDescent="0.3">
      <c r="A65" s="21" t="s">
        <v>268</v>
      </c>
      <c r="C65">
        <f>IF(C61=" "," ",IF(C50&gt;0,C50," "))</f>
        <v>9.36</v>
      </c>
      <c r="D65">
        <f t="shared" ref="D65:AA65" si="9">IF(D61=" "," ",IF(D50&gt;0,D50," "))</f>
        <v>8.6300000000000008</v>
      </c>
      <c r="E65">
        <f t="shared" si="9"/>
        <v>7.43</v>
      </c>
      <c r="F65">
        <f t="shared" si="9"/>
        <v>11.6</v>
      </c>
      <c r="G65">
        <f t="shared" si="9"/>
        <v>5.81</v>
      </c>
      <c r="H65">
        <f t="shared" si="9"/>
        <v>6.3</v>
      </c>
      <c r="I65">
        <f t="shared" si="9"/>
        <v>6.75</v>
      </c>
      <c r="J65">
        <f t="shared" si="9"/>
        <v>9.32</v>
      </c>
      <c r="K65">
        <f t="shared" si="9"/>
        <v>26.2</v>
      </c>
      <c r="L65">
        <f t="shared" si="9"/>
        <v>34.4</v>
      </c>
      <c r="M65">
        <f t="shared" si="9"/>
        <v>14.1</v>
      </c>
      <c r="N65">
        <f t="shared" si="9"/>
        <v>13.3</v>
      </c>
      <c r="O65">
        <f t="shared" si="9"/>
        <v>10.199999999999999</v>
      </c>
      <c r="P65">
        <f t="shared" si="9"/>
        <v>5.78</v>
      </c>
      <c r="Q65">
        <f t="shared" si="9"/>
        <v>6.54</v>
      </c>
      <c r="R65">
        <f t="shared" si="9"/>
        <v>7.77</v>
      </c>
      <c r="S65">
        <f t="shared" si="9"/>
        <v>5.87</v>
      </c>
      <c r="T65">
        <f t="shared" si="9"/>
        <v>5.89</v>
      </c>
      <c r="U65">
        <f t="shared" si="9"/>
        <v>5.9</v>
      </c>
      <c r="V65">
        <f t="shared" si="9"/>
        <v>11.8</v>
      </c>
      <c r="W65">
        <f t="shared" si="9"/>
        <v>17.2</v>
      </c>
      <c r="X65">
        <f t="shared" si="9"/>
        <v>7.36</v>
      </c>
      <c r="Y65">
        <f t="shared" si="9"/>
        <v>17.399999999999999</v>
      </c>
      <c r="Z65">
        <f t="shared" si="9"/>
        <v>32.200000000000003</v>
      </c>
      <c r="AA65">
        <f t="shared" si="9"/>
        <v>30.1</v>
      </c>
      <c r="AB65" s="25"/>
    </row>
    <row r="66" spans="1:28" ht="18.75" x14ac:dyDescent="0.3">
      <c r="A66" s="21" t="s">
        <v>269</v>
      </c>
      <c r="C66">
        <f>IF(C61=" "," ",IF(C19&gt;0,C19," "))</f>
        <v>5.7</v>
      </c>
      <c r="D66">
        <f t="shared" ref="D66:AA66" si="10">IF(D61=" "," ",IF(D19&gt;0,D19," "))</f>
        <v>51.7</v>
      </c>
      <c r="E66">
        <f t="shared" si="10"/>
        <v>48.5</v>
      </c>
      <c r="F66">
        <f t="shared" si="10"/>
        <v>39</v>
      </c>
      <c r="G66">
        <f t="shared" si="10"/>
        <v>24</v>
      </c>
      <c r="H66">
        <f t="shared" si="10"/>
        <v>69</v>
      </c>
      <c r="I66">
        <f t="shared" si="10"/>
        <v>103</v>
      </c>
      <c r="J66">
        <f t="shared" si="10"/>
        <v>44</v>
      </c>
      <c r="K66">
        <f t="shared" si="10"/>
        <v>44.7</v>
      </c>
      <c r="L66">
        <f t="shared" si="10"/>
        <v>49.3</v>
      </c>
      <c r="M66">
        <f t="shared" si="10"/>
        <v>110</v>
      </c>
      <c r="N66">
        <f t="shared" si="10"/>
        <v>89.4</v>
      </c>
      <c r="O66">
        <f t="shared" si="10"/>
        <v>42.5</v>
      </c>
      <c r="P66">
        <f t="shared" si="10"/>
        <v>66</v>
      </c>
      <c r="Q66">
        <f t="shared" si="10"/>
        <v>28.1</v>
      </c>
      <c r="R66">
        <f t="shared" si="10"/>
        <v>50.3</v>
      </c>
      <c r="S66">
        <f t="shared" si="10"/>
        <v>42.4</v>
      </c>
      <c r="T66">
        <f t="shared" si="10"/>
        <v>66.3</v>
      </c>
      <c r="U66">
        <f t="shared" si="10"/>
        <v>44.7</v>
      </c>
      <c r="V66">
        <f t="shared" si="10"/>
        <v>58.2</v>
      </c>
      <c r="W66">
        <f t="shared" si="10"/>
        <v>57.9</v>
      </c>
      <c r="X66">
        <f t="shared" si="10"/>
        <v>69.2</v>
      </c>
      <c r="Y66">
        <f t="shared" si="10"/>
        <v>45.1</v>
      </c>
      <c r="Z66">
        <f t="shared" si="10"/>
        <v>45.7</v>
      </c>
      <c r="AA66">
        <f t="shared" si="10"/>
        <v>46.1</v>
      </c>
      <c r="AB66" s="25"/>
    </row>
    <row r="67" spans="1:28" x14ac:dyDescent="0.25">
      <c r="A67" s="21" t="s">
        <v>264</v>
      </c>
      <c r="C67" s="21" t="str">
        <f ca="1">RIGHT(CELL("nome.arquivo",A1),LEN(CELL("nome.arquivo",A1))-SEARCH("]",CELL("nome.arquivo",A1)))</f>
        <v>RD06</v>
      </c>
      <c r="D67" s="21" t="str">
        <f t="shared" ref="D67:AA67" ca="1" si="11">RIGHT(CELL("nome.arquivo",B1),LEN(CELL("nome.arquivo",B1))-SEARCH("]",CELL("nome.arquivo",B1)))</f>
        <v>RD06</v>
      </c>
      <c r="E67" s="21" t="str">
        <f t="shared" ca="1" si="11"/>
        <v>RD06</v>
      </c>
      <c r="F67" s="21" t="str">
        <f t="shared" ca="1" si="11"/>
        <v>RD06</v>
      </c>
      <c r="G67" s="21" t="str">
        <f t="shared" ca="1" si="11"/>
        <v>RD06</v>
      </c>
      <c r="H67" s="21" t="str">
        <f t="shared" ca="1" si="11"/>
        <v>RD06</v>
      </c>
      <c r="I67" s="21" t="str">
        <f t="shared" ca="1" si="11"/>
        <v>RD06</v>
      </c>
      <c r="J67" s="21" t="str">
        <f t="shared" ca="1" si="11"/>
        <v>RD06</v>
      </c>
      <c r="K67" s="21" t="str">
        <f t="shared" ca="1" si="11"/>
        <v>RD06</v>
      </c>
      <c r="L67" s="21" t="str">
        <f t="shared" ca="1" si="11"/>
        <v>RD06</v>
      </c>
      <c r="M67" s="21" t="str">
        <f t="shared" ca="1" si="11"/>
        <v>RD06</v>
      </c>
      <c r="N67" s="21" t="str">
        <f t="shared" ca="1" si="11"/>
        <v>RD06</v>
      </c>
      <c r="O67" s="21" t="str">
        <f t="shared" ca="1" si="11"/>
        <v>RD06</v>
      </c>
      <c r="P67" s="21" t="str">
        <f t="shared" ca="1" si="11"/>
        <v>RD06</v>
      </c>
      <c r="Q67" s="21" t="str">
        <f t="shared" ca="1" si="11"/>
        <v>RD06</v>
      </c>
      <c r="R67" s="21" t="str">
        <f t="shared" ca="1" si="11"/>
        <v>RD06</v>
      </c>
      <c r="S67" s="21" t="str">
        <f t="shared" ca="1" si="11"/>
        <v>RD06</v>
      </c>
      <c r="T67" s="21" t="str">
        <f t="shared" ca="1" si="11"/>
        <v>RD06</v>
      </c>
      <c r="U67" s="21" t="str">
        <f t="shared" ca="1" si="11"/>
        <v>RD06</v>
      </c>
      <c r="V67" s="21" t="str">
        <f t="shared" ca="1" si="11"/>
        <v>RD06</v>
      </c>
      <c r="W67" s="21" t="str">
        <f t="shared" ca="1" si="11"/>
        <v>RD06</v>
      </c>
      <c r="X67" s="21" t="str">
        <f t="shared" ca="1" si="11"/>
        <v>RD06</v>
      </c>
      <c r="Y67" s="21" t="str">
        <f t="shared" ca="1" si="11"/>
        <v>RD06</v>
      </c>
      <c r="Z67" s="21" t="str">
        <f t="shared" ca="1" si="11"/>
        <v>RD06</v>
      </c>
      <c r="AA67" s="21" t="str">
        <f t="shared" ca="1" si="11"/>
        <v>RD06</v>
      </c>
    </row>
    <row r="68" spans="1:28" x14ac:dyDescent="0.25">
      <c r="A68" s="21" t="s">
        <v>270</v>
      </c>
      <c r="C68">
        <f>IF(C61=" "," ",IF(C44&gt;0,C44," "))</f>
        <v>11</v>
      </c>
      <c r="D68">
        <f t="shared" ref="D68:AA68" si="12">IF(D61=" "," ",IF(D44&gt;0,D44," "))</f>
        <v>11</v>
      </c>
      <c r="E68">
        <f t="shared" si="12"/>
        <v>11</v>
      </c>
      <c r="F68">
        <f t="shared" si="12"/>
        <v>11</v>
      </c>
      <c r="G68">
        <f t="shared" si="12"/>
        <v>11</v>
      </c>
      <c r="H68">
        <f t="shared" si="12"/>
        <v>11</v>
      </c>
      <c r="I68">
        <f t="shared" si="12"/>
        <v>11</v>
      </c>
      <c r="J68">
        <f t="shared" si="12"/>
        <v>11</v>
      </c>
      <c r="K68">
        <f t="shared" si="12"/>
        <v>13</v>
      </c>
      <c r="L68">
        <f t="shared" si="12"/>
        <v>59.5</v>
      </c>
      <c r="M68">
        <f t="shared" si="12"/>
        <v>11</v>
      </c>
      <c r="N68">
        <f t="shared" si="12"/>
        <v>28.5</v>
      </c>
      <c r="O68">
        <f t="shared" si="12"/>
        <v>20</v>
      </c>
      <c r="P68">
        <f t="shared" si="12"/>
        <v>11</v>
      </c>
      <c r="Q68">
        <f t="shared" si="12"/>
        <v>11</v>
      </c>
      <c r="R68">
        <f t="shared" si="12"/>
        <v>11</v>
      </c>
      <c r="S68">
        <f t="shared" si="12"/>
        <v>11</v>
      </c>
      <c r="T68">
        <f t="shared" si="12"/>
        <v>11</v>
      </c>
      <c r="U68">
        <f t="shared" si="12"/>
        <v>11</v>
      </c>
      <c r="V68">
        <f t="shared" si="12"/>
        <v>11</v>
      </c>
      <c r="W68">
        <f t="shared" si="12"/>
        <v>11</v>
      </c>
      <c r="X68">
        <f t="shared" si="12"/>
        <v>12</v>
      </c>
      <c r="Y68">
        <f t="shared" si="12"/>
        <v>13</v>
      </c>
      <c r="Z68">
        <f t="shared" si="12"/>
        <v>17.5</v>
      </c>
      <c r="AA68">
        <f t="shared" si="12"/>
        <v>20</v>
      </c>
    </row>
    <row r="69" spans="1:28" x14ac:dyDescent="0.25">
      <c r="A69" s="26" t="s">
        <v>271</v>
      </c>
      <c r="C69">
        <f>IF(C17=" "," ",IF(C17&gt;0,C17," "))</f>
        <v>8.9999999999999993E-3</v>
      </c>
      <c r="D69">
        <f t="shared" ref="D69:AA69" si="13">IF(D17=" "," ",IF(D17&gt;0,D17," "))</f>
        <v>8.9999999999999993E-3</v>
      </c>
      <c r="E69">
        <f t="shared" si="13"/>
        <v>8.9999999999999993E-3</v>
      </c>
      <c r="F69">
        <f t="shared" si="13"/>
        <v>8.9999999999999993E-3</v>
      </c>
      <c r="G69">
        <f t="shared" si="13"/>
        <v>8.9999999999999993E-3</v>
      </c>
      <c r="H69">
        <f t="shared" si="13"/>
        <v>8.9999999999999993E-3</v>
      </c>
      <c r="I69">
        <f t="shared" si="13"/>
        <v>8.9999999999999993E-3</v>
      </c>
      <c r="J69">
        <f t="shared" si="13"/>
        <v>8.9999999999999993E-3</v>
      </c>
      <c r="K69">
        <f t="shared" si="13"/>
        <v>8.9999999999999993E-3</v>
      </c>
      <c r="L69">
        <f t="shared" si="13"/>
        <v>8.9999999999999993E-3</v>
      </c>
      <c r="M69">
        <f t="shared" si="13"/>
        <v>8.9999999999999993E-3</v>
      </c>
      <c r="N69">
        <f t="shared" si="13"/>
        <v>8.9999999999999993E-3</v>
      </c>
      <c r="O69">
        <f t="shared" si="13"/>
        <v>8.9999999999999993E-3</v>
      </c>
      <c r="P69">
        <f t="shared" si="13"/>
        <v>0.02</v>
      </c>
      <c r="Q69">
        <f t="shared" si="13"/>
        <v>8.9999999999999993E-3</v>
      </c>
      <c r="R69">
        <f t="shared" si="13"/>
        <v>8.9999999999999993E-3</v>
      </c>
      <c r="S69">
        <f t="shared" si="13"/>
        <v>8.9999999999999993E-3</v>
      </c>
      <c r="T69">
        <f t="shared" si="13"/>
        <v>8.9999999999999993E-3</v>
      </c>
      <c r="U69">
        <f t="shared" si="13"/>
        <v>8.9999999999999993E-3</v>
      </c>
      <c r="V69">
        <f t="shared" si="13"/>
        <v>8.9999999999999993E-3</v>
      </c>
      <c r="W69">
        <f t="shared" si="13"/>
        <v>8.9999999999999993E-3</v>
      </c>
      <c r="X69">
        <f t="shared" si="13"/>
        <v>8.9999999999999993E-3</v>
      </c>
      <c r="Y69">
        <f t="shared" si="13"/>
        <v>8.9999999999999993E-3</v>
      </c>
      <c r="Z69">
        <f t="shared" si="13"/>
        <v>8.9999999999999993E-3</v>
      </c>
      <c r="AA69">
        <f t="shared" si="13"/>
        <v>8.9999999999999993E-3</v>
      </c>
    </row>
    <row r="70" spans="1:28" x14ac:dyDescent="0.25">
      <c r="A70" s="26" t="s">
        <v>272</v>
      </c>
      <c r="C70">
        <f>IF(C26=" "," ",IF(C26&gt;0,C26," "))</f>
        <v>0.26</v>
      </c>
      <c r="D70">
        <f t="shared" ref="D70:AA70" si="14">IF(D26=" "," ",IF(D26&gt;0,D26," "))</f>
        <v>0.3</v>
      </c>
      <c r="E70">
        <f t="shared" si="14"/>
        <v>0.3</v>
      </c>
      <c r="F70">
        <f t="shared" si="14"/>
        <v>0.55000000000000004</v>
      </c>
      <c r="G70">
        <f t="shared" si="14"/>
        <v>0.26</v>
      </c>
      <c r="H70">
        <f t="shared" si="14"/>
        <v>0.53</v>
      </c>
      <c r="I70">
        <f t="shared" si="14"/>
        <v>0.41</v>
      </c>
      <c r="J70">
        <f t="shared" si="14"/>
        <v>0.43</v>
      </c>
      <c r="K70">
        <f t="shared" si="14"/>
        <v>0.26</v>
      </c>
      <c r="L70">
        <f t="shared" si="14"/>
        <v>0.75</v>
      </c>
      <c r="M70">
        <f t="shared" si="14"/>
        <v>0.34</v>
      </c>
      <c r="N70">
        <f t="shared" si="14"/>
        <v>0.3</v>
      </c>
      <c r="O70">
        <f t="shared" si="14"/>
        <v>0.34</v>
      </c>
      <c r="P70">
        <f t="shared" si="14"/>
        <v>0.79</v>
      </c>
      <c r="Q70">
        <f t="shared" si="14"/>
        <v>0.22</v>
      </c>
      <c r="R70">
        <f t="shared" si="14"/>
        <v>0.5</v>
      </c>
      <c r="S70">
        <f t="shared" si="14"/>
        <v>0.5</v>
      </c>
      <c r="T70">
        <f t="shared" si="14"/>
        <v>0.41</v>
      </c>
      <c r="U70">
        <f t="shared" si="14"/>
        <v>0.33</v>
      </c>
      <c r="V70">
        <f t="shared" si="14"/>
        <v>0.83</v>
      </c>
      <c r="W70">
        <f t="shared" si="14"/>
        <v>0.4</v>
      </c>
      <c r="X70">
        <f t="shared" si="14"/>
        <v>0.54</v>
      </c>
      <c r="Y70">
        <f t="shared" si="14"/>
        <v>0.51</v>
      </c>
      <c r="Z70">
        <f t="shared" si="14"/>
        <v>0.37</v>
      </c>
      <c r="AA70">
        <f t="shared" si="14"/>
        <v>0.15</v>
      </c>
    </row>
    <row r="71" spans="1:28" x14ac:dyDescent="0.25">
      <c r="A71" s="26" t="s">
        <v>273</v>
      </c>
      <c r="C71">
        <f>IF(C31=" "," ",IF(C31&gt;0,C31," "))</f>
        <v>0.05</v>
      </c>
      <c r="D71">
        <f t="shared" ref="D71:AA71" si="15">IF(D31=" "," ",IF(D31&gt;0,D31," "))</f>
        <v>0.05</v>
      </c>
      <c r="E71">
        <f t="shared" si="15"/>
        <v>0.04</v>
      </c>
      <c r="F71">
        <f t="shared" si="15"/>
        <v>0.06</v>
      </c>
      <c r="G71">
        <f t="shared" si="15"/>
        <v>0.04</v>
      </c>
      <c r="H71">
        <f t="shared" si="15"/>
        <v>0.03</v>
      </c>
      <c r="I71">
        <f t="shared" si="15"/>
        <v>0.05</v>
      </c>
      <c r="J71">
        <f t="shared" si="15"/>
        <v>0.04</v>
      </c>
      <c r="K71">
        <f t="shared" si="15"/>
        <v>7.0000000000000007E-2</v>
      </c>
      <c r="L71">
        <f t="shared" si="15"/>
        <v>0.1</v>
      </c>
      <c r="M71">
        <f t="shared" si="15"/>
        <v>0.09</v>
      </c>
      <c r="N71">
        <f t="shared" si="15"/>
        <v>0.06</v>
      </c>
      <c r="O71">
        <f t="shared" si="15"/>
        <v>0.06</v>
      </c>
      <c r="P71">
        <f t="shared" si="15"/>
        <v>0.06</v>
      </c>
      <c r="Q71">
        <f t="shared" si="15"/>
        <v>0.04</v>
      </c>
      <c r="R71">
        <f t="shared" si="15"/>
        <v>0.03</v>
      </c>
      <c r="S71">
        <f t="shared" si="15"/>
        <v>0.04</v>
      </c>
      <c r="T71">
        <f t="shared" si="15"/>
        <v>0.05</v>
      </c>
      <c r="U71">
        <f t="shared" si="15"/>
        <v>0.05</v>
      </c>
      <c r="V71">
        <f t="shared" si="15"/>
        <v>0.1</v>
      </c>
      <c r="W71">
        <f t="shared" si="15"/>
        <v>0.09</v>
      </c>
      <c r="X71">
        <f t="shared" si="15"/>
        <v>9.4E-2</v>
      </c>
      <c r="Y71">
        <f t="shared" si="15"/>
        <v>9.7000000000000003E-2</v>
      </c>
      <c r="Z71">
        <f t="shared" si="15"/>
        <v>7.0000000000000007E-2</v>
      </c>
      <c r="AA71">
        <f t="shared" si="15"/>
        <v>0.123</v>
      </c>
    </row>
    <row r="72" spans="1:28" x14ac:dyDescent="0.25">
      <c r="A72" s="26" t="s">
        <v>274</v>
      </c>
      <c r="C72">
        <f>IF(C61=" "," ",IF(C43&gt;0,C43," "))</f>
        <v>11</v>
      </c>
      <c r="D72">
        <f t="shared" ref="D72:AA72" si="16">IF(D61=" "," ",IF(D43&gt;0,D43," "))</f>
        <v>37</v>
      </c>
      <c r="E72">
        <f t="shared" si="16"/>
        <v>29</v>
      </c>
      <c r="F72">
        <f t="shared" si="16"/>
        <v>29</v>
      </c>
      <c r="G72">
        <f t="shared" si="16"/>
        <v>43</v>
      </c>
      <c r="H72">
        <f t="shared" si="16"/>
        <v>48.5</v>
      </c>
      <c r="I72">
        <f t="shared" si="16"/>
        <v>94</v>
      </c>
      <c r="J72">
        <f t="shared" si="16"/>
        <v>30</v>
      </c>
      <c r="K72">
        <f t="shared" si="16"/>
        <v>50.5</v>
      </c>
      <c r="L72">
        <f t="shared" si="16"/>
        <v>31</v>
      </c>
      <c r="M72">
        <f t="shared" si="16"/>
        <v>91.5</v>
      </c>
      <c r="N72">
        <f t="shared" si="16"/>
        <v>29</v>
      </c>
      <c r="O72">
        <f t="shared" si="16"/>
        <v>32.5</v>
      </c>
      <c r="P72">
        <f t="shared" si="16"/>
        <v>46</v>
      </c>
      <c r="Q72">
        <f t="shared" si="16"/>
        <v>16.5</v>
      </c>
      <c r="R72">
        <f t="shared" si="16"/>
        <v>41.5</v>
      </c>
      <c r="S72">
        <f t="shared" si="16"/>
        <v>24.5</v>
      </c>
      <c r="T72">
        <f t="shared" si="16"/>
        <v>45</v>
      </c>
      <c r="U72">
        <f t="shared" si="16"/>
        <v>33</v>
      </c>
      <c r="V72">
        <f t="shared" si="16"/>
        <v>32</v>
      </c>
      <c r="W72">
        <f t="shared" si="16"/>
        <v>39</v>
      </c>
      <c r="X72">
        <f t="shared" si="16"/>
        <v>58.5</v>
      </c>
      <c r="Y72">
        <f t="shared" si="16"/>
        <v>33</v>
      </c>
      <c r="Z72">
        <f t="shared" si="16"/>
        <v>38.5</v>
      </c>
      <c r="AA72">
        <f t="shared" si="16"/>
        <v>33</v>
      </c>
    </row>
    <row r="73" spans="1:28" x14ac:dyDescent="0.25">
      <c r="A73" s="26" t="s">
        <v>279</v>
      </c>
      <c r="C73" s="27">
        <f>IF(C27=" "," ",IF(C27&gt;0,C27," "))</f>
        <v>0.89</v>
      </c>
      <c r="D73" s="27">
        <f t="shared" ref="D73:AA73" si="17">IF(D27=" "," ",IF(D27&gt;0,D27," "))</f>
        <v>1.07</v>
      </c>
      <c r="E73" s="27">
        <f t="shared" si="17"/>
        <v>0.73</v>
      </c>
      <c r="F73" s="27">
        <f t="shared" si="17"/>
        <v>1.18</v>
      </c>
      <c r="G73" s="27">
        <f t="shared" si="17"/>
        <v>0.56000000000000005</v>
      </c>
      <c r="H73" s="27">
        <f t="shared" si="17"/>
        <v>0.79</v>
      </c>
      <c r="I73" s="27">
        <f t="shared" si="17"/>
        <v>0.69</v>
      </c>
      <c r="J73" s="27">
        <f t="shared" si="17"/>
        <v>1.63</v>
      </c>
      <c r="K73" s="27">
        <f t="shared" si="17"/>
        <v>1.52</v>
      </c>
      <c r="L73" s="27">
        <f t="shared" si="17"/>
        <v>1.95</v>
      </c>
      <c r="M73" s="27">
        <f t="shared" si="17"/>
        <v>0.91</v>
      </c>
      <c r="N73" s="27">
        <f t="shared" si="17"/>
        <v>1.05</v>
      </c>
      <c r="O73" s="27">
        <f t="shared" si="17"/>
        <v>1.29</v>
      </c>
      <c r="P73" s="27">
        <f t="shared" si="17"/>
        <v>1.02</v>
      </c>
      <c r="Q73" s="27">
        <f t="shared" si="17"/>
        <v>1.23</v>
      </c>
      <c r="R73" s="27">
        <f t="shared" si="17"/>
        <v>1.28</v>
      </c>
      <c r="S73" s="27">
        <f t="shared" si="17"/>
        <v>0.96</v>
      </c>
      <c r="T73" s="27">
        <f t="shared" si="17"/>
        <v>0.95</v>
      </c>
      <c r="U73" s="27">
        <f t="shared" si="17"/>
        <v>0.67</v>
      </c>
      <c r="V73" s="27">
        <f t="shared" si="17"/>
        <v>1.53</v>
      </c>
      <c r="W73" s="27">
        <f t="shared" si="17"/>
        <v>1.4</v>
      </c>
      <c r="X73" s="27">
        <f t="shared" si="17"/>
        <v>0.99</v>
      </c>
      <c r="Y73" s="27">
        <f t="shared" si="17"/>
        <v>1.46</v>
      </c>
      <c r="Z73" s="27">
        <f t="shared" si="17"/>
        <v>1.8</v>
      </c>
      <c r="AA73" s="27">
        <f t="shared" si="17"/>
        <v>3.08</v>
      </c>
    </row>
    <row r="74" spans="1:28" x14ac:dyDescent="0.25">
      <c r="A74" s="26" t="s">
        <v>280</v>
      </c>
      <c r="C74" s="27">
        <f>IF(C32=" "," ",IF(C32&gt;0,C32," "))</f>
        <v>7.0000000000000007E-2</v>
      </c>
      <c r="D74" s="27">
        <f t="shared" ref="D74:AA74" si="18">IF(D32=" "," ",IF(D32&gt;0,D32," "))</f>
        <v>0.1</v>
      </c>
      <c r="E74" s="27">
        <f t="shared" si="18"/>
        <v>0.05</v>
      </c>
      <c r="F74" s="27">
        <f t="shared" si="18"/>
        <v>0.06</v>
      </c>
      <c r="G74" s="27">
        <f t="shared" si="18"/>
        <v>0.04</v>
      </c>
      <c r="H74" s="27">
        <f t="shared" si="18"/>
        <v>0.04</v>
      </c>
      <c r="I74" s="27">
        <f t="shared" si="18"/>
        <v>0.05</v>
      </c>
      <c r="J74" s="27">
        <f t="shared" si="18"/>
        <v>7.0000000000000007E-2</v>
      </c>
      <c r="K74" s="27">
        <f t="shared" si="18"/>
        <v>0.12</v>
      </c>
      <c r="L74" s="27">
        <f t="shared" si="18"/>
        <v>0.12</v>
      </c>
      <c r="M74" s="27">
        <f t="shared" si="18"/>
        <v>0.18</v>
      </c>
      <c r="N74" s="27">
        <f t="shared" si="18"/>
        <v>0.19</v>
      </c>
      <c r="O74" s="27">
        <f t="shared" si="18"/>
        <v>0.12</v>
      </c>
      <c r="P74" s="27">
        <f t="shared" si="18"/>
        <v>0.08</v>
      </c>
      <c r="Q74" s="27">
        <f t="shared" si="18"/>
        <v>7.0000000000000007E-2</v>
      </c>
      <c r="R74" s="27">
        <f t="shared" si="18"/>
        <v>0.04</v>
      </c>
      <c r="S74" s="27">
        <f t="shared" si="18"/>
        <v>0.05</v>
      </c>
      <c r="T74" s="27">
        <f t="shared" si="18"/>
        <v>7.0000000000000007E-2</v>
      </c>
      <c r="U74" s="27">
        <f t="shared" si="18"/>
        <v>0.05</v>
      </c>
      <c r="V74" s="27">
        <f t="shared" si="18"/>
        <v>0.1</v>
      </c>
      <c r="W74" s="27">
        <f t="shared" si="18"/>
        <v>0.27</v>
      </c>
      <c r="X74" s="27">
        <f t="shared" si="18"/>
        <v>9.4E-2</v>
      </c>
      <c r="Y74" s="27">
        <f t="shared" si="18"/>
        <v>0.18099999999999999</v>
      </c>
      <c r="Z74" s="27">
        <f t="shared" si="18"/>
        <v>0.17599999999999999</v>
      </c>
      <c r="AA74" s="27">
        <f t="shared" si="18"/>
        <v>0.18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9038-F2B2-486E-B8D4-0D3CF45A2F3B}">
  <sheetPr codeName="Planilha5"/>
  <dimension ref="A1:AA74"/>
  <sheetViews>
    <sheetView topLeftCell="A55" zoomScale="85" zoomScaleNormal="85" workbookViewId="0">
      <selection activeCell="A73" sqref="A73:XFD74"/>
    </sheetView>
  </sheetViews>
  <sheetFormatPr defaultRowHeight="15" x14ac:dyDescent="0.25"/>
  <cols>
    <col min="1" max="1" width="29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18</v>
      </c>
      <c r="Q1" t="s">
        <v>20</v>
      </c>
      <c r="R1" t="s">
        <v>22</v>
      </c>
      <c r="S1" t="s">
        <v>24</v>
      </c>
      <c r="T1" t="s">
        <v>26</v>
      </c>
      <c r="U1" t="s">
        <v>28</v>
      </c>
      <c r="V1" t="s">
        <v>30</v>
      </c>
      <c r="W1" t="s">
        <v>32</v>
      </c>
      <c r="X1" t="s">
        <v>34</v>
      </c>
      <c r="Y1" t="s">
        <v>36</v>
      </c>
      <c r="Z1" t="s">
        <v>38</v>
      </c>
      <c r="AA1" t="s">
        <v>40</v>
      </c>
    </row>
    <row r="2" spans="1:27" x14ac:dyDescent="0.25">
      <c r="O2" t="s">
        <v>139</v>
      </c>
    </row>
    <row r="3" spans="1:27" x14ac:dyDescent="0.25">
      <c r="A3" t="s">
        <v>42</v>
      </c>
      <c r="B3" t="s">
        <v>43</v>
      </c>
    </row>
    <row r="4" spans="1:27" s="2" customFormat="1" x14ac:dyDescent="0.25">
      <c r="A4" s="2" t="s">
        <v>44</v>
      </c>
      <c r="B4" s="2" t="s">
        <v>45</v>
      </c>
      <c r="C4" s="8" t="s">
        <v>197</v>
      </c>
      <c r="D4" s="8" t="s">
        <v>220</v>
      </c>
      <c r="E4" s="8" t="s">
        <v>160</v>
      </c>
      <c r="F4" s="8" t="s">
        <v>200</v>
      </c>
      <c r="G4" s="8" t="s">
        <v>201</v>
      </c>
      <c r="H4" s="8" t="s">
        <v>202</v>
      </c>
      <c r="I4" s="8" t="s">
        <v>164</v>
      </c>
      <c r="J4" s="8" t="s">
        <v>229</v>
      </c>
      <c r="K4" s="8" t="s">
        <v>230</v>
      </c>
      <c r="L4" s="8" t="s">
        <v>223</v>
      </c>
      <c r="M4" s="8" t="s">
        <v>206</v>
      </c>
      <c r="N4" s="8" t="s">
        <v>231</v>
      </c>
      <c r="O4" s="8" t="s">
        <v>208</v>
      </c>
      <c r="P4" s="8" t="s">
        <v>232</v>
      </c>
      <c r="Q4" s="8" t="s">
        <v>210</v>
      </c>
      <c r="R4" s="8" t="s">
        <v>173</v>
      </c>
      <c r="S4" s="8" t="s">
        <v>189</v>
      </c>
      <c r="T4" s="8" t="s">
        <v>190</v>
      </c>
      <c r="U4" s="8" t="s">
        <v>225</v>
      </c>
      <c r="V4" s="8" t="s">
        <v>226</v>
      </c>
      <c r="W4" s="8" t="s">
        <v>192</v>
      </c>
      <c r="X4" s="8" t="s">
        <v>193</v>
      </c>
      <c r="Y4" s="8" t="s">
        <v>194</v>
      </c>
      <c r="Z4" s="8" t="s">
        <v>227</v>
      </c>
      <c r="AA4" s="8" t="s">
        <v>196</v>
      </c>
    </row>
    <row r="5" spans="1:27" ht="30" x14ac:dyDescent="0.25">
      <c r="A5" t="s">
        <v>47</v>
      </c>
      <c r="B5" s="1" t="s">
        <v>48</v>
      </c>
      <c r="C5">
        <v>13.6</v>
      </c>
      <c r="D5">
        <v>17.7</v>
      </c>
      <c r="E5">
        <v>16.600000000000001</v>
      </c>
      <c r="F5">
        <v>25.4</v>
      </c>
      <c r="G5">
        <v>17.600000000000001</v>
      </c>
      <c r="H5">
        <v>19.5</v>
      </c>
      <c r="I5">
        <v>21.6</v>
      </c>
      <c r="J5">
        <v>18.600000000000001</v>
      </c>
      <c r="K5">
        <v>16.100000000000001</v>
      </c>
      <c r="L5">
        <v>10.4</v>
      </c>
      <c r="M5">
        <v>20.2</v>
      </c>
      <c r="N5">
        <v>17.2</v>
      </c>
      <c r="O5">
        <v>17.100000000000001</v>
      </c>
      <c r="P5">
        <v>6</v>
      </c>
      <c r="Q5">
        <v>13.5</v>
      </c>
      <c r="R5">
        <v>13.1</v>
      </c>
      <c r="S5">
        <v>16.5</v>
      </c>
      <c r="T5">
        <v>11.1</v>
      </c>
      <c r="U5">
        <v>19.899999999999999</v>
      </c>
      <c r="V5">
        <v>20.6</v>
      </c>
      <c r="W5">
        <v>21.1</v>
      </c>
      <c r="X5">
        <v>14.8</v>
      </c>
      <c r="Y5">
        <v>18.399999999999999</v>
      </c>
      <c r="Z5">
        <v>14.2</v>
      </c>
      <c r="AA5">
        <v>13.1</v>
      </c>
    </row>
    <row r="6" spans="1:27" x14ac:dyDescent="0.25">
      <c r="A6" t="s">
        <v>49</v>
      </c>
      <c r="B6" t="s">
        <v>50</v>
      </c>
      <c r="C6">
        <v>0.05</v>
      </c>
      <c r="D6">
        <v>0.05</v>
      </c>
      <c r="E6">
        <v>0.05</v>
      </c>
      <c r="F6">
        <v>0.27</v>
      </c>
      <c r="G6">
        <v>0.12</v>
      </c>
      <c r="H6">
        <v>0.13</v>
      </c>
      <c r="I6">
        <v>0.06</v>
      </c>
      <c r="J6">
        <v>0.06</v>
      </c>
      <c r="K6">
        <v>7.0000000000000007E-2</v>
      </c>
      <c r="L6">
        <v>0.09</v>
      </c>
      <c r="M6">
        <v>0.05</v>
      </c>
      <c r="N6">
        <v>0.1</v>
      </c>
      <c r="O6">
        <v>0.05</v>
      </c>
      <c r="P6">
        <v>0.12</v>
      </c>
      <c r="Q6">
        <v>0.19</v>
      </c>
      <c r="R6">
        <v>0.09</v>
      </c>
      <c r="S6">
        <v>0.05</v>
      </c>
      <c r="T6">
        <v>0.05</v>
      </c>
      <c r="U6">
        <v>0.05</v>
      </c>
      <c r="V6">
        <v>0.05</v>
      </c>
      <c r="W6">
        <v>0.26</v>
      </c>
      <c r="X6">
        <v>0.25</v>
      </c>
      <c r="Y6">
        <v>0.05</v>
      </c>
      <c r="Z6">
        <v>0.05</v>
      </c>
      <c r="AA6">
        <v>0.05</v>
      </c>
    </row>
    <row r="7" spans="1:27" x14ac:dyDescent="0.25">
      <c r="A7" t="s">
        <v>51</v>
      </c>
      <c r="B7" t="s">
        <v>52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  <c r="T7">
        <v>5.0000000000000001E-3</v>
      </c>
      <c r="U7">
        <v>5.0000000000000001E-3</v>
      </c>
      <c r="V7">
        <v>5.0000000000000001E-3</v>
      </c>
      <c r="W7">
        <v>5.0000000000000001E-3</v>
      </c>
      <c r="X7">
        <v>5.0000000000000001E-3</v>
      </c>
      <c r="Y7">
        <v>5.0000000000000001E-3</v>
      </c>
      <c r="Z7">
        <v>5.0000000000000001E-3</v>
      </c>
      <c r="AA7">
        <v>5.0000000000000001E-3</v>
      </c>
    </row>
    <row r="8" spans="1:27" x14ac:dyDescent="0.25">
      <c r="A8" t="s">
        <v>53</v>
      </c>
      <c r="B8" t="s">
        <v>54</v>
      </c>
      <c r="C8">
        <v>4.0000000000000001E-3</v>
      </c>
      <c r="D8">
        <v>4.0000000000000001E-3</v>
      </c>
      <c r="E8">
        <v>4.0000000000000001E-3</v>
      </c>
      <c r="F8">
        <v>4.0000000000000001E-3</v>
      </c>
      <c r="G8">
        <v>4.0000000000000001E-3</v>
      </c>
      <c r="H8">
        <v>4.0000000000000001E-3</v>
      </c>
      <c r="I8">
        <v>4.0000000000000001E-3</v>
      </c>
      <c r="J8">
        <v>4.0000000000000001E-3</v>
      </c>
      <c r="K8">
        <v>4.0000000000000001E-3</v>
      </c>
      <c r="L8">
        <v>4.0000000000000001E-3</v>
      </c>
      <c r="M8">
        <v>4.0000000000000001E-3</v>
      </c>
      <c r="N8">
        <v>4.0000000000000001E-3</v>
      </c>
      <c r="O8">
        <v>4.0000000000000001E-3</v>
      </c>
      <c r="P8">
        <v>4.0000000000000001E-3</v>
      </c>
      <c r="Q8">
        <v>4.0000000000000001E-3</v>
      </c>
      <c r="R8">
        <v>4.0000000000000001E-3</v>
      </c>
      <c r="S8">
        <v>4.0000000000000001E-3</v>
      </c>
      <c r="T8">
        <v>4.0000000000000001E-3</v>
      </c>
      <c r="U8">
        <v>4.0000000000000001E-3</v>
      </c>
      <c r="V8">
        <v>4.0000000000000001E-3</v>
      </c>
      <c r="W8">
        <v>4.0000000000000001E-3</v>
      </c>
      <c r="X8">
        <v>4.0000000000000001E-3</v>
      </c>
      <c r="Y8">
        <v>4.0000000000000001E-3</v>
      </c>
      <c r="Z8">
        <v>4.0000000000000001E-3</v>
      </c>
      <c r="AA8">
        <v>4.0000000000000001E-3</v>
      </c>
    </row>
    <row r="9" spans="1:27" x14ac:dyDescent="0.25">
      <c r="A9" t="s">
        <v>55</v>
      </c>
      <c r="B9" t="s">
        <v>56</v>
      </c>
      <c r="C9">
        <v>0.06</v>
      </c>
      <c r="D9">
        <v>0.06</v>
      </c>
      <c r="E9">
        <v>0.06</v>
      </c>
      <c r="F9">
        <v>0.04</v>
      </c>
      <c r="G9">
        <v>0.05</v>
      </c>
      <c r="H9">
        <v>0.03</v>
      </c>
      <c r="I9">
        <v>0.08</v>
      </c>
      <c r="J9">
        <v>7.0000000000000007E-2</v>
      </c>
      <c r="K9">
        <v>7.0000000000000007E-2</v>
      </c>
      <c r="L9">
        <v>0.06</v>
      </c>
      <c r="M9">
        <v>0.02</v>
      </c>
      <c r="N9">
        <v>0.05</v>
      </c>
      <c r="O9">
        <v>0.09</v>
      </c>
      <c r="P9">
        <v>0.06</v>
      </c>
      <c r="Q9">
        <v>0.05</v>
      </c>
      <c r="R9">
        <v>0.04</v>
      </c>
      <c r="S9">
        <v>0.06</v>
      </c>
      <c r="T9">
        <v>0.06</v>
      </c>
      <c r="U9">
        <v>0.08</v>
      </c>
      <c r="V9">
        <v>0.08</v>
      </c>
      <c r="W9">
        <v>0.08</v>
      </c>
      <c r="X9">
        <v>0.06</v>
      </c>
      <c r="Y9">
        <v>0.05</v>
      </c>
      <c r="Z9">
        <v>0.05</v>
      </c>
      <c r="AA9">
        <v>0.06</v>
      </c>
    </row>
    <row r="10" spans="1:27" x14ac:dyDescent="0.25">
      <c r="A10" t="s">
        <v>57</v>
      </c>
      <c r="B10" t="s">
        <v>58</v>
      </c>
      <c r="C10">
        <v>4.0000000000000001E-3</v>
      </c>
      <c r="D10">
        <v>4.0000000000000001E-3</v>
      </c>
      <c r="E10">
        <v>4.0000000000000001E-3</v>
      </c>
      <c r="F10">
        <v>4.0000000000000001E-3</v>
      </c>
      <c r="G10">
        <v>4.0000000000000001E-3</v>
      </c>
      <c r="H10">
        <v>4.0000000000000001E-3</v>
      </c>
      <c r="I10">
        <v>4.0000000000000001E-3</v>
      </c>
      <c r="J10">
        <v>4.0000000000000001E-3</v>
      </c>
      <c r="K10">
        <v>4.0000000000000001E-3</v>
      </c>
      <c r="L10">
        <v>4.0000000000000001E-3</v>
      </c>
      <c r="M10">
        <v>4.0000000000000001E-3</v>
      </c>
      <c r="N10">
        <v>6.0000000000000001E-3</v>
      </c>
      <c r="O10">
        <v>4.0000000000000001E-3</v>
      </c>
      <c r="P10">
        <v>4.0000000000000001E-3</v>
      </c>
      <c r="Q10">
        <v>4.0000000000000001E-3</v>
      </c>
      <c r="R10">
        <v>4.0000000000000001E-3</v>
      </c>
      <c r="S10">
        <v>4.0000000000000001E-3</v>
      </c>
      <c r="T10">
        <v>4.0000000000000001E-3</v>
      </c>
      <c r="U10">
        <v>4.0000000000000001E-3</v>
      </c>
      <c r="V10">
        <v>4.0000000000000001E-3</v>
      </c>
      <c r="W10">
        <v>4.0000000000000001E-3</v>
      </c>
      <c r="X10">
        <v>4.0000000000000001E-3</v>
      </c>
      <c r="Y10">
        <v>4.0000000000000001E-3</v>
      </c>
      <c r="Z10">
        <v>4.0000000000000001E-3</v>
      </c>
      <c r="AA10">
        <v>4.0000000000000001E-3</v>
      </c>
    </row>
    <row r="11" spans="1:27" x14ac:dyDescent="0.25">
      <c r="A11" t="s">
        <v>59</v>
      </c>
      <c r="B11" t="s">
        <v>60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  <c r="AA11">
        <v>0.2</v>
      </c>
    </row>
    <row r="12" spans="1:27" x14ac:dyDescent="0.25">
      <c r="A12" t="s">
        <v>61</v>
      </c>
      <c r="B12" t="s">
        <v>62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1.4999999999999999E-2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  <c r="AA12">
        <v>1E-3</v>
      </c>
    </row>
    <row r="13" spans="1:27" x14ac:dyDescent="0.25">
      <c r="A13" t="s">
        <v>63</v>
      </c>
      <c r="B13" t="s">
        <v>64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</row>
    <row r="14" spans="1:27" x14ac:dyDescent="0.25">
      <c r="A14" t="s">
        <v>65</v>
      </c>
      <c r="B14" t="s">
        <v>66</v>
      </c>
      <c r="C14">
        <v>5.0000000000000001E-3</v>
      </c>
      <c r="D14">
        <v>5.0000000000000001E-3</v>
      </c>
      <c r="E14">
        <v>5.0000000000000001E-3</v>
      </c>
      <c r="F14">
        <v>5.0000000000000001E-3</v>
      </c>
      <c r="G14">
        <v>5.0000000000000001E-3</v>
      </c>
      <c r="H14">
        <v>5.0000000000000001E-3</v>
      </c>
      <c r="I14">
        <v>5.0000000000000001E-3</v>
      </c>
      <c r="J14">
        <v>5.0000000000000001E-3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P14">
        <v>5.0000000000000001E-3</v>
      </c>
      <c r="Q14">
        <v>5.0000000000000001E-3</v>
      </c>
      <c r="R14">
        <v>5.0000000000000001E-3</v>
      </c>
      <c r="S14">
        <v>5.0000000000000001E-3</v>
      </c>
      <c r="T14">
        <v>5.0000000000000001E-3</v>
      </c>
      <c r="U14">
        <v>5.0000000000000001E-3</v>
      </c>
      <c r="V14">
        <v>5.0000000000000001E-3</v>
      </c>
      <c r="W14">
        <v>5.0000000000000001E-3</v>
      </c>
      <c r="X14">
        <v>5.0000000000000001E-3</v>
      </c>
      <c r="Y14">
        <v>5.0000000000000001E-3</v>
      </c>
      <c r="Z14">
        <v>5.0000000000000001E-3</v>
      </c>
      <c r="AA14">
        <v>5.0000000000000001E-3</v>
      </c>
    </row>
    <row r="15" spans="1:27" x14ac:dyDescent="0.25">
      <c r="A15" t="s">
        <v>67</v>
      </c>
      <c r="B15" t="s">
        <v>68</v>
      </c>
      <c r="C15">
        <v>1.54</v>
      </c>
      <c r="D15">
        <v>1.41</v>
      </c>
      <c r="E15">
        <v>1</v>
      </c>
      <c r="F15">
        <v>1.61</v>
      </c>
      <c r="G15">
        <v>1.56</v>
      </c>
      <c r="H15">
        <v>1.53</v>
      </c>
      <c r="I15">
        <v>1.9</v>
      </c>
      <c r="J15">
        <v>2.85</v>
      </c>
      <c r="K15">
        <v>1.19</v>
      </c>
      <c r="L15">
        <v>1.52</v>
      </c>
      <c r="M15">
        <v>3.52</v>
      </c>
      <c r="N15">
        <v>1.2</v>
      </c>
      <c r="O15">
        <v>2.84</v>
      </c>
      <c r="P15">
        <v>1.77</v>
      </c>
      <c r="Q15">
        <v>2.8</v>
      </c>
      <c r="R15">
        <v>1.19</v>
      </c>
      <c r="S15">
        <v>2.9</v>
      </c>
      <c r="T15">
        <v>1.05</v>
      </c>
      <c r="U15">
        <v>1.66</v>
      </c>
      <c r="V15">
        <v>3.25</v>
      </c>
      <c r="W15">
        <v>2.27</v>
      </c>
      <c r="X15">
        <v>1.83</v>
      </c>
      <c r="Y15">
        <v>1.59</v>
      </c>
      <c r="Z15">
        <v>1.39</v>
      </c>
      <c r="AA15">
        <v>1.33</v>
      </c>
    </row>
    <row r="16" spans="1:27" x14ac:dyDescent="0.25">
      <c r="A16" t="s">
        <v>69</v>
      </c>
      <c r="B16" t="s">
        <v>70</v>
      </c>
      <c r="C16">
        <v>0.01</v>
      </c>
      <c r="D16">
        <v>0.01</v>
      </c>
      <c r="E16">
        <v>0.01</v>
      </c>
      <c r="F16">
        <v>0.01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</row>
    <row r="17" spans="1:27" s="2" customFormat="1" x14ac:dyDescent="0.25">
      <c r="A17" s="2" t="s">
        <v>71</v>
      </c>
      <c r="B17" s="2" t="s">
        <v>72</v>
      </c>
      <c r="C17" s="2">
        <v>8.9999999999999993E-3</v>
      </c>
      <c r="D17" s="2">
        <v>8.9999999999999993E-3</v>
      </c>
      <c r="E17" s="2">
        <v>8.9999999999999993E-3</v>
      </c>
      <c r="F17" s="2">
        <v>8.9999999999999993E-3</v>
      </c>
      <c r="G17" s="2">
        <v>8.9999999999999993E-3</v>
      </c>
      <c r="H17" s="2">
        <v>8.9999999999999993E-3</v>
      </c>
      <c r="I17" s="2">
        <v>8.9999999999999993E-3</v>
      </c>
      <c r="J17" s="2">
        <v>8.9999999999999993E-3</v>
      </c>
      <c r="K17" s="2">
        <v>8.9999999999999993E-3</v>
      </c>
      <c r="L17" s="2">
        <v>8.9999999999999993E-3</v>
      </c>
      <c r="M17" s="2">
        <v>8.9999999999999993E-3</v>
      </c>
      <c r="N17" s="2">
        <v>8.9999999999999993E-3</v>
      </c>
      <c r="O17" s="2">
        <v>8.9999999999999993E-3</v>
      </c>
      <c r="P17" s="2">
        <v>8.9999999999999993E-3</v>
      </c>
      <c r="Q17" s="2">
        <v>8.9999999999999993E-3</v>
      </c>
      <c r="R17" s="2">
        <v>8.9999999999999993E-3</v>
      </c>
      <c r="S17" s="2">
        <v>8.9999999999999993E-3</v>
      </c>
      <c r="T17" s="2">
        <v>8.9999999999999993E-3</v>
      </c>
      <c r="U17" s="2">
        <v>8.9999999999999993E-3</v>
      </c>
      <c r="V17" s="2">
        <v>8.9999999999999993E-3</v>
      </c>
      <c r="W17" s="2">
        <v>0.04</v>
      </c>
      <c r="X17" s="2">
        <v>8.9999999999999993E-3</v>
      </c>
      <c r="Y17" s="2">
        <v>8.9999999999999993E-3</v>
      </c>
      <c r="Z17" s="2">
        <v>8.9999999999999993E-3</v>
      </c>
      <c r="AA17" s="2">
        <v>8.9999999999999993E-3</v>
      </c>
    </row>
    <row r="18" spans="1:27" s="2" customFormat="1" x14ac:dyDescent="0.25">
      <c r="A18" s="2" t="s">
        <v>73</v>
      </c>
      <c r="B18" s="2" t="s">
        <v>72</v>
      </c>
      <c r="C18" s="2">
        <v>8.9999999999999993E-3</v>
      </c>
      <c r="D18" s="2">
        <v>8.9999999999999993E-3</v>
      </c>
      <c r="E18" s="2">
        <v>8.9999999999999993E-3</v>
      </c>
      <c r="F18" s="2">
        <v>8.9999999999999993E-3</v>
      </c>
      <c r="G18" s="2">
        <v>8.9999999999999993E-3</v>
      </c>
      <c r="H18" s="2">
        <v>8.9999999999999993E-3</v>
      </c>
      <c r="I18" s="2">
        <v>8.9999999999999993E-3</v>
      </c>
      <c r="J18" s="2">
        <v>8.9999999999999993E-3</v>
      </c>
      <c r="K18" s="2">
        <v>8.9999999999999993E-3</v>
      </c>
      <c r="L18" s="2">
        <v>8.9999999999999993E-3</v>
      </c>
      <c r="M18" s="2">
        <v>8.9999999999999993E-3</v>
      </c>
      <c r="N18" s="2">
        <v>8.9999999999999993E-3</v>
      </c>
      <c r="O18" s="2">
        <v>8.9999999999999993E-3</v>
      </c>
      <c r="P18" s="2">
        <v>8.9999999999999993E-3</v>
      </c>
      <c r="Q18" s="2">
        <v>8.9999999999999993E-3</v>
      </c>
      <c r="R18" s="2">
        <v>8.9999999999999993E-3</v>
      </c>
      <c r="S18" s="2">
        <v>8.9999999999999993E-3</v>
      </c>
      <c r="T18" s="2">
        <v>8.9999999999999993E-3</v>
      </c>
      <c r="U18" s="2">
        <v>8.9999999999999993E-3</v>
      </c>
      <c r="V18" s="2">
        <v>8.9999999999999993E-3</v>
      </c>
      <c r="W18" s="2">
        <v>8.9999999999999993E-3</v>
      </c>
      <c r="X18" s="2">
        <v>1.0999999999999999E-2</v>
      </c>
      <c r="Y18" s="2">
        <v>8.9999999999999993E-3</v>
      </c>
      <c r="Z18" s="2">
        <v>8.9999999999999993E-3</v>
      </c>
      <c r="AA18" s="2">
        <v>8.9999999999999993E-3</v>
      </c>
    </row>
    <row r="19" spans="1:27" x14ac:dyDescent="0.25">
      <c r="A19" t="s">
        <v>74</v>
      </c>
      <c r="B19" t="s">
        <v>75</v>
      </c>
      <c r="C19">
        <v>39.5</v>
      </c>
      <c r="D19">
        <v>39.1</v>
      </c>
      <c r="E19">
        <v>43.8</v>
      </c>
      <c r="F19">
        <v>31</v>
      </c>
      <c r="G19">
        <v>29</v>
      </c>
      <c r="H19">
        <v>76</v>
      </c>
      <c r="I19">
        <v>91</v>
      </c>
      <c r="J19">
        <v>395</v>
      </c>
      <c r="K19">
        <v>42</v>
      </c>
      <c r="L19">
        <v>96</v>
      </c>
      <c r="M19">
        <v>53.8</v>
      </c>
      <c r="N19">
        <v>110</v>
      </c>
      <c r="O19">
        <v>48</v>
      </c>
      <c r="P19">
        <v>49.9</v>
      </c>
      <c r="Q19">
        <v>43.3</v>
      </c>
      <c r="R19">
        <v>36.5</v>
      </c>
      <c r="S19">
        <v>32.9</v>
      </c>
      <c r="T19">
        <v>33.9</v>
      </c>
      <c r="U19">
        <v>55.1</v>
      </c>
      <c r="V19">
        <v>102</v>
      </c>
      <c r="W19">
        <v>53.5</v>
      </c>
      <c r="X19">
        <v>45.6</v>
      </c>
      <c r="Y19">
        <v>56</v>
      </c>
      <c r="Z19">
        <v>37.6</v>
      </c>
      <c r="AA19">
        <v>44.9</v>
      </c>
    </row>
    <row r="20" spans="1:27" x14ac:dyDescent="0.25">
      <c r="A20" t="s">
        <v>76</v>
      </c>
      <c r="B20" t="s">
        <v>77</v>
      </c>
      <c r="C20">
        <v>88</v>
      </c>
      <c r="D20">
        <v>68</v>
      </c>
      <c r="E20">
        <v>53</v>
      </c>
      <c r="F20">
        <v>42</v>
      </c>
      <c r="G20">
        <v>27</v>
      </c>
      <c r="H20">
        <v>70</v>
      </c>
      <c r="I20">
        <v>80</v>
      </c>
      <c r="J20">
        <v>80</v>
      </c>
      <c r="K20">
        <v>80</v>
      </c>
      <c r="L20">
        <v>40</v>
      </c>
      <c r="M20">
        <v>10</v>
      </c>
      <c r="N20">
        <v>32</v>
      </c>
      <c r="O20">
        <v>49</v>
      </c>
      <c r="P20">
        <v>65</v>
      </c>
      <c r="Q20">
        <v>54</v>
      </c>
      <c r="R20">
        <v>39</v>
      </c>
      <c r="S20">
        <v>58</v>
      </c>
      <c r="T20">
        <v>70</v>
      </c>
      <c r="U20">
        <v>51</v>
      </c>
      <c r="V20">
        <v>136</v>
      </c>
      <c r="W20">
        <v>114</v>
      </c>
      <c r="X20">
        <v>102</v>
      </c>
      <c r="Y20">
        <v>66</v>
      </c>
      <c r="Z20">
        <v>73</v>
      </c>
      <c r="AA20">
        <v>76</v>
      </c>
    </row>
    <row r="21" spans="1:27" x14ac:dyDescent="0.25">
      <c r="A21" t="s">
        <v>78</v>
      </c>
      <c r="B21" t="s">
        <v>79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</row>
    <row r="22" spans="1:27" x14ac:dyDescent="0.25">
      <c r="A22" t="s">
        <v>80</v>
      </c>
      <c r="B22" t="s">
        <v>81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25">
      <c r="A23" t="s">
        <v>82</v>
      </c>
      <c r="B23" t="s">
        <v>81</v>
      </c>
      <c r="C23">
        <v>26</v>
      </c>
      <c r="D23">
        <v>26</v>
      </c>
      <c r="E23">
        <v>26</v>
      </c>
      <c r="F23">
        <v>26</v>
      </c>
      <c r="G23">
        <v>26</v>
      </c>
      <c r="H23">
        <v>26</v>
      </c>
      <c r="I23">
        <v>26</v>
      </c>
      <c r="J23">
        <v>30</v>
      </c>
      <c r="K23">
        <v>26</v>
      </c>
      <c r="L23">
        <v>26</v>
      </c>
      <c r="M23">
        <v>30</v>
      </c>
      <c r="N23">
        <v>26</v>
      </c>
      <c r="O23">
        <v>26</v>
      </c>
      <c r="P23">
        <v>26</v>
      </c>
      <c r="Q23">
        <v>26</v>
      </c>
      <c r="R23">
        <v>26</v>
      </c>
      <c r="S23">
        <v>26</v>
      </c>
      <c r="T23">
        <v>26</v>
      </c>
      <c r="U23">
        <v>26</v>
      </c>
      <c r="V23">
        <v>26</v>
      </c>
      <c r="W23">
        <v>26</v>
      </c>
      <c r="X23">
        <v>26</v>
      </c>
      <c r="Y23">
        <v>43</v>
      </c>
      <c r="Z23">
        <v>26</v>
      </c>
      <c r="AA23">
        <v>26</v>
      </c>
    </row>
    <row r="24" spans="1:27" ht="45" x14ac:dyDescent="0.25">
      <c r="A24" t="s">
        <v>83</v>
      </c>
      <c r="B24" s="1" t="s">
        <v>84</v>
      </c>
      <c r="D24">
        <v>9.7100000000000009</v>
      </c>
      <c r="E24">
        <v>8.76</v>
      </c>
      <c r="F24">
        <v>7.43</v>
      </c>
      <c r="G24">
        <v>17.3</v>
      </c>
      <c r="H24">
        <v>17.899999999999999</v>
      </c>
      <c r="I24">
        <v>12.7</v>
      </c>
      <c r="J24">
        <v>8.1999999999999993</v>
      </c>
      <c r="K24">
        <v>10.8</v>
      </c>
      <c r="L24">
        <v>5.63</v>
      </c>
      <c r="M24">
        <v>23.2</v>
      </c>
      <c r="N24">
        <v>16.3</v>
      </c>
      <c r="O24">
        <v>12.2</v>
      </c>
      <c r="P24">
        <v>9.19</v>
      </c>
      <c r="Q24">
        <v>9.15</v>
      </c>
      <c r="R24">
        <v>6.13</v>
      </c>
      <c r="S24">
        <v>7.18</v>
      </c>
      <c r="T24">
        <v>9.77</v>
      </c>
      <c r="U24">
        <v>10.3</v>
      </c>
      <c r="V24">
        <v>13.3</v>
      </c>
      <c r="W24">
        <v>13.6</v>
      </c>
      <c r="X24">
        <v>9.77</v>
      </c>
      <c r="Y24">
        <v>11.8</v>
      </c>
      <c r="Z24">
        <v>8.83</v>
      </c>
      <c r="AA24">
        <v>10.5</v>
      </c>
    </row>
    <row r="25" spans="1:27" x14ac:dyDescent="0.25">
      <c r="A25" t="s">
        <v>85</v>
      </c>
      <c r="B25" t="s">
        <v>86</v>
      </c>
      <c r="C25">
        <v>2E-3</v>
      </c>
      <c r="E25">
        <v>2E-3</v>
      </c>
      <c r="G25">
        <v>2E-3</v>
      </c>
      <c r="H25">
        <v>2E-3</v>
      </c>
      <c r="I25">
        <v>2E-3</v>
      </c>
      <c r="J25">
        <v>2E-3</v>
      </c>
      <c r="K25">
        <v>2E-3</v>
      </c>
      <c r="L25">
        <v>2E-3</v>
      </c>
      <c r="M25">
        <v>2E-3</v>
      </c>
      <c r="N25">
        <v>2E-3</v>
      </c>
      <c r="O25">
        <v>2E-3</v>
      </c>
      <c r="P25">
        <v>2E-3</v>
      </c>
      <c r="Q25">
        <v>2E-3</v>
      </c>
      <c r="R25">
        <v>2E-3</v>
      </c>
      <c r="S25">
        <v>2E-3</v>
      </c>
      <c r="T25">
        <v>2E-3</v>
      </c>
      <c r="U25">
        <v>2E-3</v>
      </c>
      <c r="V25">
        <v>2E-3</v>
      </c>
      <c r="W25">
        <v>2E-3</v>
      </c>
      <c r="X25">
        <v>2E-3</v>
      </c>
      <c r="Y25">
        <v>2E-3</v>
      </c>
      <c r="Z25">
        <v>2E-3</v>
      </c>
      <c r="AA25">
        <v>2E-3</v>
      </c>
    </row>
    <row r="26" spans="1:27" s="2" customFormat="1" x14ac:dyDescent="0.25">
      <c r="A26" s="2" t="s">
        <v>87</v>
      </c>
      <c r="B26" s="2" t="s">
        <v>88</v>
      </c>
      <c r="C26" s="2">
        <v>0.5</v>
      </c>
      <c r="D26" s="2">
        <v>0.9</v>
      </c>
      <c r="E26" s="2">
        <v>0.53</v>
      </c>
      <c r="F26" s="2">
        <v>0.73</v>
      </c>
      <c r="G26" s="2">
        <v>0.38</v>
      </c>
      <c r="H26" s="2">
        <v>0.54</v>
      </c>
      <c r="I26" s="2">
        <v>1.1000000000000001</v>
      </c>
      <c r="J26" s="2">
        <v>1.98</v>
      </c>
      <c r="K26" s="2">
        <v>0.69</v>
      </c>
      <c r="L26" s="2">
        <v>0.85</v>
      </c>
      <c r="M26" s="2">
        <v>0.12</v>
      </c>
      <c r="N26" s="2">
        <v>0.88</v>
      </c>
      <c r="O26" s="2">
        <v>3.84</v>
      </c>
      <c r="P26" s="2">
        <v>1.93</v>
      </c>
      <c r="Q26" s="2">
        <v>0.49</v>
      </c>
      <c r="R26" s="2">
        <v>0.72</v>
      </c>
      <c r="S26" s="2">
        <v>0.98</v>
      </c>
      <c r="T26" s="2">
        <v>1.1499999999999999</v>
      </c>
      <c r="U26" s="2">
        <v>1.46</v>
      </c>
      <c r="V26" s="2">
        <v>2.15</v>
      </c>
      <c r="W26" s="2">
        <v>1.89</v>
      </c>
      <c r="X26" s="2">
        <v>0.99</v>
      </c>
      <c r="Y26" s="2">
        <v>0.7</v>
      </c>
      <c r="Z26" s="2">
        <v>0.59</v>
      </c>
      <c r="AA26" s="2">
        <v>0.72</v>
      </c>
    </row>
    <row r="27" spans="1:27" s="2" customFormat="1" x14ac:dyDescent="0.25">
      <c r="A27" s="2" t="s">
        <v>89</v>
      </c>
      <c r="B27" s="2" t="s">
        <v>88</v>
      </c>
      <c r="C27" s="2">
        <v>3.99</v>
      </c>
      <c r="D27" s="2">
        <v>3.62</v>
      </c>
      <c r="E27" s="2">
        <v>2.71</v>
      </c>
      <c r="F27" s="2">
        <v>1.91</v>
      </c>
      <c r="G27" s="2">
        <v>1.26</v>
      </c>
      <c r="H27" s="2">
        <v>0.77</v>
      </c>
      <c r="I27" s="2">
        <v>4.1900000000000004</v>
      </c>
      <c r="J27" s="2">
        <v>4.82</v>
      </c>
      <c r="K27" s="2">
        <v>4.95</v>
      </c>
      <c r="L27" s="2">
        <v>2.06</v>
      </c>
      <c r="M27" s="2">
        <v>0.32</v>
      </c>
      <c r="N27" s="2">
        <v>1.04</v>
      </c>
      <c r="O27" s="2">
        <v>4.42</v>
      </c>
      <c r="P27" s="2">
        <v>3.19</v>
      </c>
      <c r="Q27" s="2">
        <v>3</v>
      </c>
      <c r="R27" s="2">
        <v>2.33</v>
      </c>
      <c r="S27" s="2">
        <v>2.46</v>
      </c>
      <c r="T27" s="2">
        <v>2.52</v>
      </c>
      <c r="U27" s="2">
        <v>6.62</v>
      </c>
      <c r="V27" s="2">
        <v>4.8899999999999997</v>
      </c>
      <c r="W27" s="2">
        <v>5.96</v>
      </c>
      <c r="X27" s="2">
        <v>5.17</v>
      </c>
      <c r="Y27" s="2">
        <v>3.53</v>
      </c>
      <c r="Z27" s="2">
        <v>3.49</v>
      </c>
      <c r="AA27" s="2">
        <v>3.65</v>
      </c>
    </row>
    <row r="28" spans="1:27" x14ac:dyDescent="0.25">
      <c r="A28" t="s">
        <v>90</v>
      </c>
      <c r="B28" t="s">
        <v>91</v>
      </c>
      <c r="C28">
        <v>0.05</v>
      </c>
      <c r="D28">
        <v>0.16</v>
      </c>
      <c r="E28">
        <v>0.24</v>
      </c>
      <c r="F28">
        <v>0.05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0.05</v>
      </c>
      <c r="N28">
        <v>0.38</v>
      </c>
      <c r="O28">
        <v>0.05</v>
      </c>
      <c r="P28">
        <v>0.05</v>
      </c>
      <c r="Q28">
        <v>0.05</v>
      </c>
      <c r="R28">
        <v>0.06</v>
      </c>
      <c r="S28">
        <v>0.05</v>
      </c>
      <c r="T28">
        <v>0.05</v>
      </c>
      <c r="U28">
        <v>0.05</v>
      </c>
      <c r="V28">
        <v>0.05</v>
      </c>
      <c r="W28">
        <v>0.05</v>
      </c>
      <c r="X28">
        <v>0.05</v>
      </c>
      <c r="Y28">
        <v>0.05</v>
      </c>
      <c r="Z28">
        <v>0.05</v>
      </c>
      <c r="AA28">
        <v>0.05</v>
      </c>
    </row>
    <row r="29" spans="1:27" x14ac:dyDescent="0.25">
      <c r="A29" t="s">
        <v>92</v>
      </c>
      <c r="B29" t="s">
        <v>93</v>
      </c>
      <c r="C29">
        <v>0.05</v>
      </c>
      <c r="D29">
        <v>0.03</v>
      </c>
      <c r="E29">
        <v>0.02</v>
      </c>
      <c r="F29">
        <v>0.04</v>
      </c>
      <c r="G29">
        <v>0.02</v>
      </c>
      <c r="H29">
        <v>0.02</v>
      </c>
      <c r="I29">
        <v>0.02</v>
      </c>
      <c r="J29">
        <v>7.0000000000000007E-2</v>
      </c>
      <c r="K29">
        <v>0.02</v>
      </c>
      <c r="L29">
        <v>0.03</v>
      </c>
      <c r="M29">
        <v>0.02</v>
      </c>
      <c r="N29">
        <v>0.02</v>
      </c>
      <c r="O29">
        <v>0.03</v>
      </c>
      <c r="P29">
        <v>0.02</v>
      </c>
      <c r="Q29">
        <v>0.02</v>
      </c>
      <c r="R29">
        <v>0.18</v>
      </c>
      <c r="S29">
        <v>0.02</v>
      </c>
      <c r="T29">
        <v>0.02</v>
      </c>
      <c r="U29">
        <v>0.02</v>
      </c>
      <c r="V29">
        <v>0.08</v>
      </c>
      <c r="W29">
        <v>0.05</v>
      </c>
      <c r="X29">
        <v>0.02</v>
      </c>
      <c r="Y29">
        <v>0.02</v>
      </c>
      <c r="Z29">
        <v>0.02</v>
      </c>
      <c r="AA29">
        <v>0.02</v>
      </c>
    </row>
    <row r="30" spans="1:27" x14ac:dyDescent="0.25">
      <c r="A30" t="s">
        <v>94</v>
      </c>
      <c r="B30" t="s">
        <v>95</v>
      </c>
      <c r="C30">
        <v>0.1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  <c r="Z30">
        <v>0.1</v>
      </c>
      <c r="AA30">
        <v>0.1</v>
      </c>
    </row>
    <row r="31" spans="1:27" s="2" customFormat="1" x14ac:dyDescent="0.25">
      <c r="A31" s="2" t="s">
        <v>96</v>
      </c>
      <c r="B31" s="2" t="s">
        <v>97</v>
      </c>
      <c r="C31" s="2">
        <v>0.04</v>
      </c>
      <c r="D31" s="2">
        <v>0.04</v>
      </c>
      <c r="E31" s="2">
        <v>0.04</v>
      </c>
      <c r="F31" s="2">
        <v>2.5000000000000001E-2</v>
      </c>
      <c r="G31" s="2">
        <v>0.06</v>
      </c>
      <c r="H31" s="2">
        <v>0.04</v>
      </c>
      <c r="I31" s="2">
        <v>0.06</v>
      </c>
      <c r="J31" s="2">
        <v>0.1</v>
      </c>
      <c r="K31" s="2">
        <v>0.05</v>
      </c>
      <c r="L31" s="2">
        <v>0.05</v>
      </c>
      <c r="M31" s="2">
        <v>7.0000000000000007E-2</v>
      </c>
      <c r="N31" s="2">
        <v>0.1</v>
      </c>
      <c r="O31" s="2">
        <v>0.13</v>
      </c>
      <c r="P31" s="2">
        <v>7.0000000000000007E-2</v>
      </c>
      <c r="Q31" s="2">
        <v>0.04</v>
      </c>
      <c r="R31" s="2">
        <v>0.03</v>
      </c>
      <c r="S31" s="2">
        <v>0.03</v>
      </c>
      <c r="T31" s="2">
        <v>0.05</v>
      </c>
      <c r="U31" s="2">
        <v>0.35</v>
      </c>
      <c r="V31" s="2">
        <v>0.09</v>
      </c>
      <c r="W31" s="2">
        <v>0.05</v>
      </c>
      <c r="X31" s="2">
        <v>0.05</v>
      </c>
      <c r="Y31" s="2">
        <v>0.124</v>
      </c>
      <c r="Z31" s="2">
        <v>5.0999999999999997E-2</v>
      </c>
      <c r="AA31" s="2">
        <v>9.8000000000000004E-2</v>
      </c>
    </row>
    <row r="32" spans="1:27" s="2" customFormat="1" x14ac:dyDescent="0.25">
      <c r="A32" s="2" t="s">
        <v>98</v>
      </c>
      <c r="B32" s="2" t="s">
        <v>97</v>
      </c>
      <c r="C32" s="2">
        <v>7.0000000000000007E-2</v>
      </c>
      <c r="D32" s="2">
        <v>0.06</v>
      </c>
      <c r="E32" s="2">
        <v>7.0000000000000007E-2</v>
      </c>
      <c r="F32" s="2">
        <v>2.5000000000000001E-2</v>
      </c>
      <c r="G32" s="2">
        <v>0.1</v>
      </c>
      <c r="H32" s="2">
        <v>0.08</v>
      </c>
      <c r="I32" s="2">
        <v>7.0000000000000007E-2</v>
      </c>
      <c r="J32" s="2">
        <v>0.09</v>
      </c>
      <c r="K32" s="2">
        <v>7.0000000000000007E-2</v>
      </c>
      <c r="L32" s="2">
        <v>0.14000000000000001</v>
      </c>
      <c r="M32" s="2">
        <v>0.14000000000000001</v>
      </c>
      <c r="N32" s="2">
        <v>0.13</v>
      </c>
      <c r="O32" s="2">
        <v>0.13</v>
      </c>
      <c r="P32" s="2">
        <v>0.1</v>
      </c>
      <c r="Q32" s="2">
        <v>0.06</v>
      </c>
      <c r="R32" s="2">
        <v>0.04</v>
      </c>
      <c r="S32" s="2">
        <v>0.04</v>
      </c>
      <c r="T32" s="2">
        <v>0.08</v>
      </c>
      <c r="U32" s="2">
        <v>0.39</v>
      </c>
      <c r="V32" s="2">
        <v>0.12</v>
      </c>
      <c r="W32" s="2">
        <v>0.08</v>
      </c>
      <c r="X32" s="2">
        <v>5.5E-2</v>
      </c>
      <c r="Y32" s="2">
        <v>0.154</v>
      </c>
      <c r="Z32" s="2">
        <v>0.12</v>
      </c>
      <c r="AA32" s="2">
        <v>0.15</v>
      </c>
    </row>
    <row r="33" spans="1:27" x14ac:dyDescent="0.25">
      <c r="A33" t="s">
        <v>99</v>
      </c>
      <c r="B33" t="s">
        <v>100</v>
      </c>
      <c r="C33">
        <v>2.0000000000000001E-4</v>
      </c>
      <c r="D33">
        <v>2.0000000000000001E-4</v>
      </c>
      <c r="E33">
        <v>2.0000000000000001E-4</v>
      </c>
      <c r="F33">
        <v>2.0000000000000001E-4</v>
      </c>
      <c r="G33">
        <v>2.0000000000000001E-4</v>
      </c>
      <c r="H33">
        <v>2.0000000000000001E-4</v>
      </c>
      <c r="I33">
        <v>2.0000000000000001E-4</v>
      </c>
      <c r="J33">
        <v>2.0000000000000001E-4</v>
      </c>
      <c r="K33">
        <v>2.0000000000000001E-4</v>
      </c>
      <c r="L33">
        <v>2.0000000000000001E-4</v>
      </c>
      <c r="M33">
        <v>2.0000000000000001E-4</v>
      </c>
      <c r="N33">
        <v>6.9999999999999999E-4</v>
      </c>
      <c r="O33">
        <v>2.0000000000000001E-4</v>
      </c>
      <c r="P33">
        <v>2.0000000000000001E-4</v>
      </c>
      <c r="Q33">
        <v>2.0000000000000001E-4</v>
      </c>
      <c r="R33">
        <v>2.0000000000000001E-4</v>
      </c>
      <c r="S33">
        <v>2.0000000000000001E-4</v>
      </c>
      <c r="T33">
        <v>2.0000000000000001E-4</v>
      </c>
      <c r="U33">
        <v>2.0000000000000001E-4</v>
      </c>
      <c r="V33">
        <v>2.0000000000000001E-4</v>
      </c>
      <c r="W33">
        <v>2.0000000000000001E-4</v>
      </c>
      <c r="X33">
        <v>2.0000000000000001E-4</v>
      </c>
      <c r="Y33">
        <v>2.0000000000000001E-4</v>
      </c>
      <c r="Z33">
        <v>2.0000000000000001E-4</v>
      </c>
      <c r="AA33">
        <v>2.0000000000000001E-4</v>
      </c>
    </row>
    <row r="34" spans="1:27" x14ac:dyDescent="0.25">
      <c r="A34" t="s">
        <v>101</v>
      </c>
      <c r="B34" t="s">
        <v>102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  <c r="M34">
        <v>0.01</v>
      </c>
      <c r="N34">
        <v>0.01</v>
      </c>
      <c r="O34">
        <v>0.01</v>
      </c>
      <c r="P34">
        <v>0.01</v>
      </c>
      <c r="Q34">
        <v>0.01</v>
      </c>
      <c r="R34">
        <v>0.01</v>
      </c>
      <c r="S34">
        <v>0.01</v>
      </c>
      <c r="T34">
        <v>2.1000000000000001E-2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</row>
    <row r="35" spans="1:27" x14ac:dyDescent="0.25">
      <c r="A35" t="s">
        <v>103</v>
      </c>
      <c r="B35" t="s">
        <v>104</v>
      </c>
      <c r="C35">
        <v>0.1</v>
      </c>
      <c r="D35">
        <v>0.09</v>
      </c>
      <c r="E35">
        <v>0.1</v>
      </c>
      <c r="F35">
        <v>0.09</v>
      </c>
      <c r="G35">
        <v>0.15</v>
      </c>
      <c r="H35">
        <v>0.08</v>
      </c>
      <c r="I35">
        <v>0.16</v>
      </c>
      <c r="J35">
        <v>0.08</v>
      </c>
      <c r="K35">
        <v>0.13</v>
      </c>
      <c r="L35">
        <v>0.24</v>
      </c>
      <c r="M35">
        <v>0.02</v>
      </c>
      <c r="N35">
        <v>0.18</v>
      </c>
      <c r="O35">
        <v>0.09</v>
      </c>
      <c r="P35">
        <v>0.12</v>
      </c>
      <c r="Q35">
        <v>0.11</v>
      </c>
      <c r="R35">
        <v>0.09</v>
      </c>
      <c r="S35">
        <v>0.09</v>
      </c>
      <c r="T35">
        <v>0.1</v>
      </c>
      <c r="U35">
        <v>0.04</v>
      </c>
      <c r="V35">
        <v>0.08</v>
      </c>
      <c r="W35">
        <v>0.03</v>
      </c>
      <c r="X35">
        <v>0.15</v>
      </c>
      <c r="Y35">
        <v>0.06</v>
      </c>
      <c r="Z35">
        <v>0.05</v>
      </c>
      <c r="AA35">
        <v>0.05</v>
      </c>
    </row>
    <row r="36" spans="1:27" x14ac:dyDescent="0.25">
      <c r="A36" t="s">
        <v>105</v>
      </c>
      <c r="B36" t="s">
        <v>106</v>
      </c>
      <c r="C36">
        <v>0.05</v>
      </c>
      <c r="D36">
        <v>0.02</v>
      </c>
      <c r="E36">
        <v>0.05</v>
      </c>
      <c r="F36">
        <v>0.02</v>
      </c>
      <c r="G36">
        <v>0.02</v>
      </c>
      <c r="H36">
        <v>0.02</v>
      </c>
      <c r="I36">
        <v>0.02</v>
      </c>
      <c r="J36">
        <v>0.02</v>
      </c>
      <c r="K36">
        <v>0.02</v>
      </c>
      <c r="L36">
        <v>0.02</v>
      </c>
      <c r="M36">
        <v>0.02</v>
      </c>
      <c r="N36">
        <v>0.02</v>
      </c>
      <c r="O36">
        <v>0.02</v>
      </c>
      <c r="P36">
        <v>0.02</v>
      </c>
      <c r="Q36">
        <v>0.02</v>
      </c>
      <c r="R36">
        <v>0.02</v>
      </c>
      <c r="S36">
        <v>0.02</v>
      </c>
      <c r="T36">
        <v>0.02</v>
      </c>
      <c r="U36">
        <v>0.03</v>
      </c>
      <c r="V36">
        <v>0.03</v>
      </c>
      <c r="W36">
        <v>0.02</v>
      </c>
      <c r="X36">
        <v>0.02</v>
      </c>
      <c r="Y36">
        <v>0.02</v>
      </c>
      <c r="Z36">
        <v>0.03</v>
      </c>
      <c r="AA36">
        <v>0.02</v>
      </c>
    </row>
    <row r="37" spans="1:27" ht="45" x14ac:dyDescent="0.25">
      <c r="A37" t="s">
        <v>107</v>
      </c>
      <c r="B37" s="1" t="s">
        <v>108</v>
      </c>
      <c r="C37">
        <v>0.09</v>
      </c>
      <c r="D37">
        <v>0.1</v>
      </c>
      <c r="E37">
        <v>0.1</v>
      </c>
      <c r="F37">
        <v>0.08</v>
      </c>
      <c r="G37">
        <v>0.06</v>
      </c>
      <c r="H37">
        <v>0.06</v>
      </c>
      <c r="I37">
        <v>0.14000000000000001</v>
      </c>
      <c r="J37">
        <v>0.2</v>
      </c>
      <c r="K37">
        <v>0.06</v>
      </c>
      <c r="L37">
        <v>0.16</v>
      </c>
      <c r="M37">
        <v>0.13</v>
      </c>
      <c r="N37">
        <v>0.06</v>
      </c>
      <c r="O37">
        <v>0.12</v>
      </c>
      <c r="P37">
        <v>0.06</v>
      </c>
      <c r="Q37">
        <v>0.06</v>
      </c>
      <c r="R37">
        <v>0.06</v>
      </c>
      <c r="S37">
        <v>0.06</v>
      </c>
      <c r="T37">
        <v>0.06</v>
      </c>
      <c r="U37">
        <v>0.1</v>
      </c>
      <c r="V37">
        <v>0.06</v>
      </c>
      <c r="W37">
        <v>0.06</v>
      </c>
      <c r="X37">
        <v>0.12</v>
      </c>
      <c r="Y37">
        <v>0.09</v>
      </c>
      <c r="Z37">
        <v>0.06</v>
      </c>
      <c r="AA37">
        <v>0.06</v>
      </c>
    </row>
    <row r="38" spans="1:27" x14ac:dyDescent="0.25">
      <c r="A38" t="s">
        <v>109</v>
      </c>
      <c r="B38" t="s">
        <v>86</v>
      </c>
      <c r="C38">
        <v>2.5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  <c r="P38">
        <v>2.5</v>
      </c>
      <c r="Q38">
        <v>2.5</v>
      </c>
      <c r="R38">
        <v>2.5</v>
      </c>
      <c r="S38">
        <v>2.5</v>
      </c>
      <c r="T38">
        <v>2.5</v>
      </c>
      <c r="U38">
        <v>2.5</v>
      </c>
      <c r="V38">
        <v>2.5</v>
      </c>
      <c r="W38">
        <v>2.5</v>
      </c>
      <c r="X38">
        <v>2.5</v>
      </c>
      <c r="Y38">
        <v>2.5</v>
      </c>
      <c r="Z38">
        <v>2.5</v>
      </c>
      <c r="AA38">
        <v>2.5</v>
      </c>
    </row>
    <row r="39" spans="1:27" x14ac:dyDescent="0.25">
      <c r="A39" t="s">
        <v>110</v>
      </c>
      <c r="B39" t="s">
        <v>81</v>
      </c>
      <c r="C39">
        <v>6.76</v>
      </c>
      <c r="D39">
        <v>7.38</v>
      </c>
      <c r="E39">
        <v>7.71</v>
      </c>
      <c r="F39">
        <v>6.85</v>
      </c>
      <c r="G39">
        <v>6.47</v>
      </c>
      <c r="H39">
        <v>6.2</v>
      </c>
      <c r="I39">
        <v>7.1</v>
      </c>
      <c r="J39">
        <v>4.6500000000000004</v>
      </c>
      <c r="K39">
        <v>7.27</v>
      </c>
      <c r="L39">
        <v>6.2</v>
      </c>
      <c r="M39">
        <v>6.13</v>
      </c>
      <c r="N39">
        <v>6.98</v>
      </c>
      <c r="O39">
        <v>6.32</v>
      </c>
      <c r="P39">
        <v>6.68</v>
      </c>
      <c r="Q39">
        <v>7.41</v>
      </c>
      <c r="R39">
        <v>5.38</v>
      </c>
      <c r="S39">
        <v>5.87</v>
      </c>
      <c r="T39">
        <v>7.5</v>
      </c>
      <c r="U39">
        <v>2.33</v>
      </c>
      <c r="V39">
        <v>4.46</v>
      </c>
      <c r="W39">
        <v>6.89</v>
      </c>
      <c r="X39">
        <v>6.64</v>
      </c>
      <c r="Y39">
        <v>5.0999999999999996</v>
      </c>
      <c r="Z39">
        <v>7.02</v>
      </c>
      <c r="AA39">
        <v>7.07</v>
      </c>
    </row>
    <row r="40" spans="1:27" x14ac:dyDescent="0.25">
      <c r="A40" t="s">
        <v>111</v>
      </c>
      <c r="B40" t="s">
        <v>46</v>
      </c>
      <c r="C40">
        <v>7.32</v>
      </c>
      <c r="D40">
        <v>6.77</v>
      </c>
      <c r="E40">
        <v>7.54</v>
      </c>
      <c r="F40">
        <v>8.0500000000000007</v>
      </c>
      <c r="G40">
        <v>7.14</v>
      </c>
      <c r="H40">
        <v>7.6</v>
      </c>
      <c r="I40">
        <v>7.1</v>
      </c>
      <c r="J40">
        <v>7.14</v>
      </c>
      <c r="K40">
        <v>7.78</v>
      </c>
      <c r="L40">
        <v>6.32</v>
      </c>
      <c r="M40">
        <v>7.35</v>
      </c>
      <c r="N40">
        <v>7.14</v>
      </c>
      <c r="O40">
        <v>6.62</v>
      </c>
      <c r="P40">
        <v>7.15</v>
      </c>
      <c r="Q40">
        <v>7.47</v>
      </c>
      <c r="R40">
        <v>7.08</v>
      </c>
      <c r="S40">
        <v>6.46</v>
      </c>
      <c r="T40">
        <v>7.72</v>
      </c>
      <c r="U40">
        <v>6.78</v>
      </c>
      <c r="V40">
        <v>6.06</v>
      </c>
      <c r="W40">
        <v>7.14</v>
      </c>
      <c r="X40">
        <v>6.72</v>
      </c>
      <c r="Y40">
        <v>6.95</v>
      </c>
      <c r="Z40">
        <v>6.23</v>
      </c>
      <c r="AA40">
        <v>6.66</v>
      </c>
    </row>
    <row r="41" spans="1:27" x14ac:dyDescent="0.25">
      <c r="A41" t="s">
        <v>112</v>
      </c>
      <c r="B41" t="s">
        <v>113</v>
      </c>
      <c r="C41">
        <v>5.0000000000000001E-3</v>
      </c>
      <c r="D41">
        <v>0</v>
      </c>
      <c r="E41">
        <v>5.0000000000000001E-3</v>
      </c>
      <c r="F41">
        <v>5.0000000000000001E-3</v>
      </c>
      <c r="G41">
        <v>5.0000000000000001E-3</v>
      </c>
      <c r="H41">
        <v>5.0000000000000001E-3</v>
      </c>
      <c r="I41">
        <v>5.0000000000000001E-3</v>
      </c>
      <c r="J41">
        <v>5.0000000000000001E-3</v>
      </c>
      <c r="K41">
        <v>5.0000000000000001E-3</v>
      </c>
      <c r="L41">
        <v>5.0000000000000001E-3</v>
      </c>
      <c r="M41">
        <v>5.0000000000000001E-3</v>
      </c>
      <c r="N41">
        <v>5.0000000000000001E-3</v>
      </c>
      <c r="O41">
        <v>5.0000000000000001E-3</v>
      </c>
      <c r="P41">
        <v>5.0000000000000001E-3</v>
      </c>
      <c r="Q41">
        <v>5.0000000000000001E-3</v>
      </c>
      <c r="R41">
        <v>5.0000000000000001E-3</v>
      </c>
      <c r="S41">
        <v>5.0000000000000001E-3</v>
      </c>
      <c r="T41">
        <v>7.0000000000000001E-3</v>
      </c>
      <c r="U41">
        <v>5.0000000000000001E-3</v>
      </c>
      <c r="V41">
        <v>5.0000000000000001E-3</v>
      </c>
      <c r="W41">
        <v>5.0000000000000001E-3</v>
      </c>
      <c r="X41">
        <v>5.0000000000000001E-3</v>
      </c>
      <c r="Y41">
        <v>5.0000000000000001E-3</v>
      </c>
      <c r="Z41">
        <v>5.0000000000000001E-3</v>
      </c>
      <c r="AA41">
        <v>5.0000000000000001E-3</v>
      </c>
    </row>
    <row r="42" spans="1:27" x14ac:dyDescent="0.25">
      <c r="A42" t="s">
        <v>114</v>
      </c>
      <c r="B42" t="s">
        <v>115</v>
      </c>
      <c r="C42">
        <v>0.01</v>
      </c>
      <c r="D42">
        <v>0.01</v>
      </c>
      <c r="E42">
        <v>0.01</v>
      </c>
      <c r="F42">
        <v>0.01</v>
      </c>
      <c r="G42">
        <v>0.01</v>
      </c>
      <c r="H42">
        <v>0.01</v>
      </c>
      <c r="I42">
        <v>0.01</v>
      </c>
      <c r="J42">
        <v>0.01</v>
      </c>
      <c r="K42">
        <v>0.01</v>
      </c>
      <c r="L42">
        <v>0.01</v>
      </c>
      <c r="M42">
        <v>0.01</v>
      </c>
      <c r="N42">
        <v>0.01</v>
      </c>
      <c r="O42">
        <v>0.01</v>
      </c>
      <c r="P42">
        <v>0.01</v>
      </c>
      <c r="Q42">
        <v>0.01</v>
      </c>
      <c r="R42">
        <v>0.01</v>
      </c>
      <c r="S42">
        <v>0.01</v>
      </c>
      <c r="T42">
        <v>0.01</v>
      </c>
      <c r="U42">
        <v>0.01</v>
      </c>
      <c r="V42">
        <v>0.01</v>
      </c>
      <c r="W42">
        <v>0.01</v>
      </c>
      <c r="X42">
        <v>0.01</v>
      </c>
      <c r="Y42">
        <v>0.01</v>
      </c>
      <c r="Z42">
        <v>0.01</v>
      </c>
      <c r="AA42">
        <v>0.01</v>
      </c>
    </row>
    <row r="43" spans="1:27" x14ac:dyDescent="0.25">
      <c r="A43" t="s">
        <v>116</v>
      </c>
      <c r="B43" t="s">
        <v>117</v>
      </c>
      <c r="C43">
        <v>31</v>
      </c>
      <c r="D43">
        <v>27</v>
      </c>
      <c r="E43">
        <v>32.5</v>
      </c>
      <c r="F43">
        <v>16.5</v>
      </c>
      <c r="G43">
        <v>29</v>
      </c>
      <c r="H43">
        <v>52</v>
      </c>
      <c r="I43">
        <v>51.5</v>
      </c>
      <c r="J43">
        <v>232</v>
      </c>
      <c r="K43">
        <v>23.5</v>
      </c>
      <c r="L43">
        <v>26.3</v>
      </c>
      <c r="M43">
        <v>31.5</v>
      </c>
      <c r="N43">
        <v>75.5</v>
      </c>
      <c r="O43">
        <v>31.5</v>
      </c>
      <c r="P43">
        <v>37.5</v>
      </c>
      <c r="Q43">
        <v>38</v>
      </c>
      <c r="R43">
        <v>23.5</v>
      </c>
      <c r="S43">
        <v>27</v>
      </c>
      <c r="T43">
        <v>25.5</v>
      </c>
      <c r="U43">
        <v>39</v>
      </c>
      <c r="V43">
        <v>90.5</v>
      </c>
      <c r="W43">
        <v>36.5</v>
      </c>
      <c r="X43">
        <v>37.5</v>
      </c>
      <c r="Y43">
        <v>34.5</v>
      </c>
      <c r="Z43">
        <v>33</v>
      </c>
      <c r="AA43">
        <v>30.5</v>
      </c>
    </row>
    <row r="44" spans="1:27" s="20" customFormat="1" x14ac:dyDescent="0.25">
      <c r="A44" s="20" t="s">
        <v>118</v>
      </c>
      <c r="B44" s="20" t="s">
        <v>119</v>
      </c>
      <c r="C44" s="20">
        <v>12</v>
      </c>
      <c r="D44" s="20">
        <v>19</v>
      </c>
      <c r="E44" s="20">
        <v>11</v>
      </c>
      <c r="F44" s="20">
        <v>11</v>
      </c>
      <c r="G44" s="20">
        <v>11</v>
      </c>
      <c r="H44" s="20">
        <v>11</v>
      </c>
      <c r="I44" s="20">
        <v>11</v>
      </c>
      <c r="J44" s="20">
        <v>29</v>
      </c>
      <c r="K44" s="20">
        <v>25</v>
      </c>
      <c r="L44" s="20">
        <v>71.7</v>
      </c>
      <c r="M44" s="20">
        <v>96</v>
      </c>
      <c r="N44" s="20">
        <v>11</v>
      </c>
      <c r="O44" s="20">
        <v>37</v>
      </c>
      <c r="P44" s="20">
        <v>11</v>
      </c>
      <c r="Q44" s="20">
        <v>11.5</v>
      </c>
      <c r="R44" s="20">
        <v>12</v>
      </c>
      <c r="S44" s="20">
        <v>11</v>
      </c>
      <c r="T44" s="20">
        <v>19</v>
      </c>
      <c r="U44" s="20">
        <v>16.5</v>
      </c>
      <c r="V44" s="20">
        <v>11</v>
      </c>
      <c r="W44" s="20">
        <v>17</v>
      </c>
      <c r="X44" s="20">
        <v>42.5</v>
      </c>
      <c r="Y44" s="20">
        <v>16</v>
      </c>
      <c r="Z44" s="20">
        <v>30.5</v>
      </c>
      <c r="AA44" s="20">
        <v>24</v>
      </c>
    </row>
    <row r="45" spans="1:27" x14ac:dyDescent="0.25">
      <c r="A45" t="s">
        <v>120</v>
      </c>
      <c r="B45" t="s">
        <v>121</v>
      </c>
      <c r="C45">
        <v>0.3</v>
      </c>
      <c r="E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  <c r="X45">
        <v>0.3</v>
      </c>
      <c r="Y45">
        <v>0.3</v>
      </c>
      <c r="Z45">
        <v>0.3</v>
      </c>
      <c r="AA45">
        <v>0.3</v>
      </c>
    </row>
    <row r="46" spans="1:27" x14ac:dyDescent="0.25">
      <c r="A46" t="s">
        <v>122</v>
      </c>
      <c r="B46" t="s">
        <v>123</v>
      </c>
      <c r="C46">
        <v>1</v>
      </c>
      <c r="D46">
        <v>1</v>
      </c>
      <c r="E46">
        <v>1.67</v>
      </c>
      <c r="F46">
        <v>1</v>
      </c>
      <c r="G46">
        <v>1.76</v>
      </c>
      <c r="H46">
        <v>2.2000000000000002</v>
      </c>
      <c r="I46">
        <v>1</v>
      </c>
      <c r="J46">
        <v>1</v>
      </c>
      <c r="K46">
        <v>1</v>
      </c>
      <c r="L46">
        <v>1</v>
      </c>
      <c r="M46">
        <v>6.31</v>
      </c>
      <c r="N46">
        <v>3.99</v>
      </c>
      <c r="O46">
        <v>2.76</v>
      </c>
      <c r="P46">
        <v>1</v>
      </c>
      <c r="Q46">
        <v>1</v>
      </c>
      <c r="R46">
        <v>1.03</v>
      </c>
      <c r="S46">
        <v>1.73</v>
      </c>
      <c r="T46">
        <v>1</v>
      </c>
      <c r="U46">
        <v>1</v>
      </c>
      <c r="V46">
        <v>1</v>
      </c>
      <c r="W46">
        <v>1</v>
      </c>
      <c r="X46">
        <v>1</v>
      </c>
      <c r="Y46">
        <v>1.42</v>
      </c>
      <c r="Z46">
        <v>1</v>
      </c>
      <c r="AA46">
        <v>1</v>
      </c>
    </row>
    <row r="47" spans="1:27" x14ac:dyDescent="0.25">
      <c r="A47" t="s">
        <v>124</v>
      </c>
      <c r="B47" t="s">
        <v>125</v>
      </c>
      <c r="C47">
        <v>2E-3</v>
      </c>
      <c r="D47">
        <v>2E-3</v>
      </c>
      <c r="E47">
        <v>2E-3</v>
      </c>
      <c r="F47">
        <v>2E-3</v>
      </c>
      <c r="G47">
        <v>2E-3</v>
      </c>
      <c r="H47">
        <v>2E-3</v>
      </c>
      <c r="I47">
        <v>2E-3</v>
      </c>
      <c r="J47">
        <v>2E-3</v>
      </c>
      <c r="K47">
        <v>2E-3</v>
      </c>
      <c r="L47">
        <v>2E-3</v>
      </c>
      <c r="M47">
        <v>2E-3</v>
      </c>
      <c r="N47">
        <v>2E-3</v>
      </c>
      <c r="O47">
        <v>2E-3</v>
      </c>
      <c r="P47">
        <v>2E-3</v>
      </c>
      <c r="Q47">
        <v>2E-3</v>
      </c>
      <c r="R47">
        <v>2E-3</v>
      </c>
      <c r="S47">
        <v>2E-3</v>
      </c>
      <c r="T47">
        <v>2E-3</v>
      </c>
      <c r="U47">
        <v>2E-3</v>
      </c>
      <c r="V47">
        <v>2E-3</v>
      </c>
      <c r="W47">
        <v>2E-3</v>
      </c>
      <c r="X47">
        <v>2E-3</v>
      </c>
      <c r="Y47">
        <v>2E-3</v>
      </c>
      <c r="Z47">
        <v>2E-3</v>
      </c>
      <c r="AA47">
        <v>2E-3</v>
      </c>
    </row>
    <row r="48" spans="1:27" x14ac:dyDescent="0.25">
      <c r="A48" t="s">
        <v>126</v>
      </c>
      <c r="B48" t="s">
        <v>127</v>
      </c>
      <c r="D48">
        <v>26.7</v>
      </c>
      <c r="E48">
        <v>30.5</v>
      </c>
      <c r="F48">
        <v>28.5</v>
      </c>
      <c r="G48">
        <v>28.7</v>
      </c>
      <c r="H48">
        <v>28.7</v>
      </c>
      <c r="I48">
        <v>29.9</v>
      </c>
      <c r="J48">
        <v>26.5</v>
      </c>
      <c r="K48">
        <v>32.200000000000003</v>
      </c>
      <c r="L48">
        <v>22.1</v>
      </c>
      <c r="M48">
        <v>29</v>
      </c>
      <c r="N48">
        <v>28.1</v>
      </c>
      <c r="O48">
        <v>31.5</v>
      </c>
      <c r="P48">
        <v>29.6</v>
      </c>
      <c r="Q48">
        <v>27.5</v>
      </c>
      <c r="R48">
        <v>30.2</v>
      </c>
      <c r="S48">
        <v>31.5</v>
      </c>
      <c r="T48">
        <v>29.5</v>
      </c>
      <c r="U48">
        <v>31</v>
      </c>
      <c r="V48">
        <v>30.1</v>
      </c>
      <c r="W48">
        <v>30.4</v>
      </c>
      <c r="X48">
        <v>30.6</v>
      </c>
      <c r="Y48">
        <v>29</v>
      </c>
      <c r="Z48">
        <v>32.4</v>
      </c>
      <c r="AA48">
        <v>31.5</v>
      </c>
    </row>
    <row r="49" spans="1:27" x14ac:dyDescent="0.25">
      <c r="A49" t="s">
        <v>128</v>
      </c>
      <c r="B49" t="s">
        <v>127</v>
      </c>
      <c r="C49">
        <v>26.6</v>
      </c>
      <c r="D49">
        <v>26.7</v>
      </c>
      <c r="E49">
        <v>24.5</v>
      </c>
      <c r="F49">
        <v>28.5</v>
      </c>
      <c r="G49">
        <v>28.7</v>
      </c>
      <c r="H49">
        <v>25.7</v>
      </c>
      <c r="I49">
        <v>26.1</v>
      </c>
      <c r="J49">
        <v>26.5</v>
      </c>
      <c r="K49">
        <v>27.5</v>
      </c>
      <c r="L49">
        <v>25.2</v>
      </c>
      <c r="M49">
        <v>26</v>
      </c>
      <c r="N49">
        <v>28</v>
      </c>
      <c r="O49">
        <v>26.6</v>
      </c>
      <c r="P49">
        <v>27.2</v>
      </c>
      <c r="Q49">
        <v>25</v>
      </c>
      <c r="R49">
        <v>22.3</v>
      </c>
      <c r="S49">
        <v>24.5</v>
      </c>
      <c r="T49">
        <v>24</v>
      </c>
      <c r="U49">
        <v>26.8</v>
      </c>
      <c r="V49">
        <v>25.7</v>
      </c>
      <c r="W49">
        <v>25.3</v>
      </c>
      <c r="X49">
        <v>25.7</v>
      </c>
      <c r="Y49">
        <v>25</v>
      </c>
      <c r="Z49">
        <v>26.2</v>
      </c>
      <c r="AA49">
        <v>25.5</v>
      </c>
    </row>
    <row r="50" spans="1:27" x14ac:dyDescent="0.25">
      <c r="A50" t="s">
        <v>129</v>
      </c>
      <c r="B50" t="s">
        <v>130</v>
      </c>
      <c r="C50">
        <v>24.1</v>
      </c>
      <c r="D50">
        <v>14.4</v>
      </c>
      <c r="E50">
        <v>32.200000000000003</v>
      </c>
      <c r="F50">
        <v>11.9</v>
      </c>
      <c r="G50">
        <v>11.1</v>
      </c>
      <c r="H50">
        <v>6.58</v>
      </c>
      <c r="I50">
        <v>17.600000000000001</v>
      </c>
      <c r="J50">
        <v>34.1</v>
      </c>
      <c r="K50">
        <v>18.5</v>
      </c>
      <c r="L50">
        <v>66.900000000000006</v>
      </c>
      <c r="M50">
        <v>9.2100000000000009</v>
      </c>
      <c r="N50">
        <v>9.94</v>
      </c>
      <c r="O50">
        <v>16.3</v>
      </c>
      <c r="P50">
        <v>14.5</v>
      </c>
      <c r="Q50">
        <v>10.7</v>
      </c>
      <c r="R50">
        <v>12.9</v>
      </c>
      <c r="S50">
        <v>10.4</v>
      </c>
      <c r="T50">
        <v>12.7</v>
      </c>
      <c r="U50">
        <v>28.7</v>
      </c>
      <c r="V50">
        <v>19.2</v>
      </c>
      <c r="W50">
        <v>48.2</v>
      </c>
      <c r="X50">
        <v>53.8</v>
      </c>
      <c r="Y50">
        <v>18</v>
      </c>
      <c r="Z50">
        <v>42.8</v>
      </c>
      <c r="AA50">
        <v>22.2</v>
      </c>
    </row>
    <row r="51" spans="1:27" x14ac:dyDescent="0.25">
      <c r="A51" t="s">
        <v>131</v>
      </c>
      <c r="B51" t="s">
        <v>132</v>
      </c>
      <c r="C51">
        <v>0.02</v>
      </c>
      <c r="D51">
        <v>0.02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v>0.02</v>
      </c>
      <c r="K51">
        <v>0.02</v>
      </c>
      <c r="L51">
        <v>0.02</v>
      </c>
      <c r="M51">
        <v>0.02</v>
      </c>
      <c r="N51">
        <v>0.02</v>
      </c>
      <c r="O51">
        <v>0.02</v>
      </c>
      <c r="P51">
        <v>0.02</v>
      </c>
      <c r="Q51">
        <v>0.02</v>
      </c>
      <c r="R51">
        <v>0.02</v>
      </c>
      <c r="S51">
        <v>0.02</v>
      </c>
      <c r="T51">
        <v>0.02</v>
      </c>
      <c r="U51">
        <v>0.02</v>
      </c>
      <c r="V51">
        <v>0.02</v>
      </c>
      <c r="W51">
        <v>0.02</v>
      </c>
      <c r="X51">
        <v>0.02</v>
      </c>
      <c r="Y51">
        <v>0.02</v>
      </c>
      <c r="Z51">
        <v>0.02</v>
      </c>
      <c r="AA51">
        <v>0.02</v>
      </c>
    </row>
    <row r="52" spans="1:27" x14ac:dyDescent="0.25">
      <c r="A52" t="s">
        <v>133</v>
      </c>
      <c r="B52" t="s">
        <v>134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</v>
      </c>
      <c r="K52">
        <v>0.1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v>0.1</v>
      </c>
      <c r="T52">
        <v>0.1</v>
      </c>
      <c r="U52">
        <v>0.1</v>
      </c>
      <c r="V52">
        <v>0.1</v>
      </c>
      <c r="W52">
        <v>0.1</v>
      </c>
      <c r="X52">
        <v>0.1</v>
      </c>
      <c r="Y52">
        <v>0.1</v>
      </c>
      <c r="Z52">
        <v>0.1</v>
      </c>
      <c r="AA52">
        <v>0.1</v>
      </c>
    </row>
    <row r="55" spans="1:27" x14ac:dyDescent="0.25">
      <c r="A55" s="14" t="s">
        <v>156</v>
      </c>
      <c r="C55">
        <f>IF(C4="","",MONTH(C4))</f>
        <v>4</v>
      </c>
      <c r="D55">
        <f t="shared" ref="D55:AA55" si="0">IF(D4="","",MONTH(D4))</f>
        <v>5</v>
      </c>
      <c r="E55">
        <f t="shared" si="0"/>
        <v>6</v>
      </c>
      <c r="F55">
        <f t="shared" si="0"/>
        <v>8</v>
      </c>
      <c r="G55">
        <f t="shared" si="0"/>
        <v>8</v>
      </c>
      <c r="H55">
        <f t="shared" si="0"/>
        <v>9</v>
      </c>
      <c r="I55">
        <f t="shared" si="0"/>
        <v>10</v>
      </c>
      <c r="J55">
        <f t="shared" si="0"/>
        <v>11</v>
      </c>
      <c r="K55">
        <f t="shared" si="0"/>
        <v>12</v>
      </c>
      <c r="L55">
        <f t="shared" si="0"/>
        <v>1</v>
      </c>
      <c r="M55">
        <f t="shared" si="0"/>
        <v>2</v>
      </c>
      <c r="N55">
        <f t="shared" si="0"/>
        <v>3</v>
      </c>
      <c r="O55">
        <f t="shared" si="0"/>
        <v>4</v>
      </c>
      <c r="P55">
        <f t="shared" si="0"/>
        <v>5</v>
      </c>
      <c r="Q55">
        <f t="shared" si="0"/>
        <v>6</v>
      </c>
      <c r="R55">
        <f t="shared" si="0"/>
        <v>7</v>
      </c>
      <c r="S55">
        <f t="shared" si="0"/>
        <v>8</v>
      </c>
      <c r="T55">
        <f t="shared" si="0"/>
        <v>9</v>
      </c>
      <c r="U55">
        <f t="shared" si="0"/>
        <v>10</v>
      </c>
      <c r="V55">
        <f t="shared" si="0"/>
        <v>11</v>
      </c>
      <c r="W55">
        <f t="shared" si="0"/>
        <v>12</v>
      </c>
      <c r="X55">
        <f t="shared" si="0"/>
        <v>1</v>
      </c>
      <c r="Y55">
        <f t="shared" si="0"/>
        <v>2</v>
      </c>
      <c r="Z55">
        <f t="shared" si="0"/>
        <v>3</v>
      </c>
      <c r="AA55">
        <f t="shared" si="0"/>
        <v>4</v>
      </c>
    </row>
    <row r="56" spans="1:27" s="6" customFormat="1" x14ac:dyDescent="0.25">
      <c r="A56" s="14" t="s">
        <v>265</v>
      </c>
      <c r="C56" s="6" t="str">
        <f>IF(C55="","",IF(AND(C55&gt;=6,C55&lt;=10),"dry","wet"))</f>
        <v>wet</v>
      </c>
      <c r="D56" s="6" t="str">
        <f t="shared" ref="D56:AA56" si="1">IF(D55="","",IF(AND(D55&gt;=6,D55&lt;=10),"dry","wet"))</f>
        <v>wet</v>
      </c>
      <c r="E56" s="6" t="str">
        <f t="shared" si="1"/>
        <v>dry</v>
      </c>
      <c r="F56" s="6" t="str">
        <f t="shared" si="1"/>
        <v>dry</v>
      </c>
      <c r="G56" s="6" t="str">
        <f t="shared" si="1"/>
        <v>dry</v>
      </c>
      <c r="H56" s="6" t="str">
        <f t="shared" si="1"/>
        <v>dry</v>
      </c>
      <c r="I56" s="6" t="str">
        <f t="shared" si="1"/>
        <v>dry</v>
      </c>
      <c r="J56" s="6" t="str">
        <f t="shared" si="1"/>
        <v>wet</v>
      </c>
      <c r="K56" s="6" t="str">
        <f t="shared" si="1"/>
        <v>wet</v>
      </c>
      <c r="L56" s="6" t="str">
        <f t="shared" si="1"/>
        <v>wet</v>
      </c>
      <c r="M56" s="6" t="str">
        <f t="shared" si="1"/>
        <v>wet</v>
      </c>
      <c r="N56" s="6" t="str">
        <f t="shared" si="1"/>
        <v>wet</v>
      </c>
      <c r="O56" s="6" t="str">
        <f t="shared" si="1"/>
        <v>wet</v>
      </c>
      <c r="P56" s="6" t="str">
        <f t="shared" si="1"/>
        <v>wet</v>
      </c>
      <c r="Q56" s="6" t="str">
        <f t="shared" si="1"/>
        <v>dry</v>
      </c>
      <c r="R56" s="6" t="str">
        <f t="shared" si="1"/>
        <v>dry</v>
      </c>
      <c r="S56" s="6" t="str">
        <f t="shared" si="1"/>
        <v>dry</v>
      </c>
      <c r="T56" s="6" t="str">
        <f t="shared" si="1"/>
        <v>dry</v>
      </c>
      <c r="U56" s="6" t="str">
        <f t="shared" si="1"/>
        <v>dry</v>
      </c>
      <c r="V56" s="6" t="str">
        <f t="shared" si="1"/>
        <v>wet</v>
      </c>
      <c r="W56" s="6" t="str">
        <f t="shared" si="1"/>
        <v>wet</v>
      </c>
      <c r="X56" s="6" t="str">
        <f t="shared" si="1"/>
        <v>wet</v>
      </c>
      <c r="Y56" s="6" t="str">
        <f t="shared" si="1"/>
        <v>wet</v>
      </c>
      <c r="Z56" s="6" t="str">
        <f t="shared" si="1"/>
        <v>wet</v>
      </c>
      <c r="AA56" s="6" t="str">
        <f t="shared" si="1"/>
        <v>wet</v>
      </c>
    </row>
    <row r="57" spans="1:27" x14ac:dyDescent="0.25">
      <c r="A57" s="10" t="s">
        <v>157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12" t="s">
        <v>275</v>
      </c>
      <c r="C58" s="4">
        <f>IF(C44&gt; 0,(C18-C17)/(C17*C44), " ")</f>
        <v>0</v>
      </c>
      <c r="D58" s="4">
        <f t="shared" ref="D58:AA58" si="2">IF(D44&gt; 0,(D18-D17)/(D17*D44), " ")</f>
        <v>0</v>
      </c>
      <c r="E58" s="4">
        <f t="shared" si="2"/>
        <v>0</v>
      </c>
      <c r="F58" s="4">
        <f t="shared" si="2"/>
        <v>0</v>
      </c>
      <c r="G58" s="4">
        <f t="shared" si="2"/>
        <v>0</v>
      </c>
      <c r="H58" s="4">
        <f t="shared" si="2"/>
        <v>0</v>
      </c>
      <c r="I58" s="4">
        <f t="shared" si="2"/>
        <v>0</v>
      </c>
      <c r="J58" s="4">
        <f t="shared" si="2"/>
        <v>0</v>
      </c>
      <c r="K58" s="4">
        <f t="shared" si="2"/>
        <v>0</v>
      </c>
      <c r="L58" s="4">
        <f t="shared" si="2"/>
        <v>0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0</v>
      </c>
      <c r="Q58" s="4">
        <f t="shared" si="2"/>
        <v>0</v>
      </c>
      <c r="R58" s="4">
        <f t="shared" si="2"/>
        <v>0</v>
      </c>
      <c r="S58" s="4">
        <f t="shared" si="2"/>
        <v>0</v>
      </c>
      <c r="T58" s="4">
        <f t="shared" si="2"/>
        <v>0</v>
      </c>
      <c r="U58" s="4">
        <f t="shared" si="2"/>
        <v>0</v>
      </c>
      <c r="V58" s="4">
        <f t="shared" si="2"/>
        <v>0</v>
      </c>
      <c r="W58" s="4">
        <f t="shared" si="2"/>
        <v>-4.5588235294117645E-2</v>
      </c>
      <c r="X58" s="4">
        <f t="shared" si="2"/>
        <v>5.228758169934641E-3</v>
      </c>
      <c r="Y58" s="4">
        <f t="shared" si="2"/>
        <v>0</v>
      </c>
      <c r="Z58" s="4">
        <f t="shared" si="2"/>
        <v>0</v>
      </c>
      <c r="AA58" s="4">
        <f t="shared" si="2"/>
        <v>0</v>
      </c>
    </row>
    <row r="59" spans="1:27" s="4" customFormat="1" x14ac:dyDescent="0.25">
      <c r="A59" s="12" t="s">
        <v>276</v>
      </c>
      <c r="C59" s="4">
        <f>IF(C44&gt; 0,(C27-C26)/(C26*C44)," ")</f>
        <v>0.58166666666666667</v>
      </c>
      <c r="D59" s="4">
        <f t="shared" ref="D59:AA59" si="3">IF(D44&gt; 0,(D27-D26)/(D26*D44)," ")</f>
        <v>0.1590643274853801</v>
      </c>
      <c r="E59" s="4">
        <f t="shared" si="3"/>
        <v>0.37392795883361918</v>
      </c>
      <c r="F59" s="4">
        <f t="shared" si="3"/>
        <v>0.14694894146948942</v>
      </c>
      <c r="G59" s="4">
        <f t="shared" si="3"/>
        <v>0.2105263157894737</v>
      </c>
      <c r="H59" s="4">
        <f t="shared" si="3"/>
        <v>3.8720538720538718E-2</v>
      </c>
      <c r="I59" s="4">
        <f t="shared" si="3"/>
        <v>0.25537190082644629</v>
      </c>
      <c r="J59" s="4">
        <f t="shared" si="3"/>
        <v>4.946011842563567E-2</v>
      </c>
      <c r="K59" s="4">
        <f t="shared" si="3"/>
        <v>0.24695652173913044</v>
      </c>
      <c r="L59" s="4">
        <f t="shared" si="3"/>
        <v>1.9853966691279021E-2</v>
      </c>
      <c r="M59" s="4">
        <f t="shared" si="3"/>
        <v>1.7361111111111112E-2</v>
      </c>
      <c r="N59" s="4">
        <f t="shared" si="3"/>
        <v>1.6528925619834715E-2</v>
      </c>
      <c r="O59" s="4">
        <f t="shared" si="3"/>
        <v>4.082207207207208E-3</v>
      </c>
      <c r="P59" s="4">
        <f t="shared" si="3"/>
        <v>5.9349976448422041E-2</v>
      </c>
      <c r="Q59" s="4">
        <f t="shared" si="3"/>
        <v>0.44543034605146403</v>
      </c>
      <c r="R59" s="4">
        <f t="shared" si="3"/>
        <v>0.18634259259259259</v>
      </c>
      <c r="S59" s="4">
        <f t="shared" si="3"/>
        <v>0.13729128014842301</v>
      </c>
      <c r="T59" s="4">
        <f t="shared" si="3"/>
        <v>6.2700228832951954E-2</v>
      </c>
      <c r="U59" s="4">
        <f t="shared" si="3"/>
        <v>0.21419676214196762</v>
      </c>
      <c r="V59" s="4">
        <f t="shared" si="3"/>
        <v>0.11585623678646934</v>
      </c>
      <c r="W59" s="4">
        <f t="shared" si="3"/>
        <v>0.12667289137877377</v>
      </c>
      <c r="X59" s="4">
        <f t="shared" si="3"/>
        <v>9.934640522875815E-2</v>
      </c>
      <c r="Y59" s="4">
        <f t="shared" si="3"/>
        <v>0.25267857142857147</v>
      </c>
      <c r="Z59" s="4">
        <f t="shared" si="3"/>
        <v>0.16115587663239794</v>
      </c>
      <c r="AA59" s="4">
        <f t="shared" si="3"/>
        <v>0.16956018518518515</v>
      </c>
    </row>
    <row r="60" spans="1:27" x14ac:dyDescent="0.25">
      <c r="A60" s="12" t="s">
        <v>277</v>
      </c>
      <c r="C60">
        <f>IF(C44&gt; 0,(C32-C31)/(C31*C44), " ")</f>
        <v>6.2500000000000014E-2</v>
      </c>
      <c r="D60">
        <f t="shared" ref="D60:AA60" si="4">IF(D44&gt; 0,(D32-D31)/(D31*D44), " ")</f>
        <v>2.6315789473684206E-2</v>
      </c>
      <c r="E60">
        <f t="shared" si="4"/>
        <v>6.8181818181818191E-2</v>
      </c>
      <c r="F60">
        <f t="shared" si="4"/>
        <v>0</v>
      </c>
      <c r="G60">
        <f t="shared" si="4"/>
        <v>6.0606060606060629E-2</v>
      </c>
      <c r="H60">
        <f t="shared" si="4"/>
        <v>9.0909090909090912E-2</v>
      </c>
      <c r="I60">
        <f t="shared" si="4"/>
        <v>1.5151515151515168E-2</v>
      </c>
      <c r="J60">
        <f t="shared" si="4"/>
        <v>-3.4482758620689681E-3</v>
      </c>
      <c r="K60">
        <f t="shared" si="4"/>
        <v>1.6000000000000004E-2</v>
      </c>
      <c r="L60">
        <f t="shared" si="4"/>
        <v>2.5104602510460251E-2</v>
      </c>
      <c r="M60">
        <f t="shared" si="4"/>
        <v>1.0416666666666666E-2</v>
      </c>
      <c r="N60">
        <f t="shared" si="4"/>
        <v>2.7272727272727268E-2</v>
      </c>
      <c r="O60">
        <f t="shared" si="4"/>
        <v>0</v>
      </c>
      <c r="P60">
        <f t="shared" si="4"/>
        <v>3.896103896103896E-2</v>
      </c>
      <c r="Q60">
        <f t="shared" si="4"/>
        <v>4.3478260869565209E-2</v>
      </c>
      <c r="R60">
        <f t="shared" si="4"/>
        <v>2.7777777777777783E-2</v>
      </c>
      <c r="S60">
        <f t="shared" si="4"/>
        <v>3.0303030303030314E-2</v>
      </c>
      <c r="T60">
        <f t="shared" si="4"/>
        <v>3.1578947368421047E-2</v>
      </c>
      <c r="U60">
        <f t="shared" si="4"/>
        <v>6.9264069264069333E-3</v>
      </c>
      <c r="V60">
        <f t="shared" si="4"/>
        <v>3.0303030303030304E-2</v>
      </c>
      <c r="W60">
        <f t="shared" si="4"/>
        <v>3.5294117647058816E-2</v>
      </c>
      <c r="X60">
        <f t="shared" si="4"/>
        <v>2.3529411764705872E-3</v>
      </c>
      <c r="Y60">
        <f t="shared" si="4"/>
        <v>1.5120967741935483E-2</v>
      </c>
      <c r="Z60">
        <f t="shared" si="4"/>
        <v>4.4358727097396342E-2</v>
      </c>
      <c r="AA60">
        <f t="shared" si="4"/>
        <v>2.2108843537414959E-2</v>
      </c>
    </row>
    <row r="61" spans="1:27" x14ac:dyDescent="0.25">
      <c r="A61" s="10" t="s">
        <v>278</v>
      </c>
      <c r="C61">
        <f>IF(C58=" ","  ",AVERAGEIF(C58:C60,"&lt;&gt;0",C58:C60))</f>
        <v>0.32208333333333333</v>
      </c>
      <c r="D61">
        <f t="shared" ref="D61:AA61" si="5">IF(D58=" ","  ",AVERAGEIF(D58:D60,"&lt;&gt;0",D58:D60))</f>
        <v>9.2690058479532156E-2</v>
      </c>
      <c r="E61">
        <f t="shared" si="5"/>
        <v>0.22105488850771868</v>
      </c>
      <c r="F61">
        <f t="shared" si="5"/>
        <v>0.14694894146948942</v>
      </c>
      <c r="G61">
        <f t="shared" si="5"/>
        <v>0.13556618819776717</v>
      </c>
      <c r="H61">
        <f t="shared" si="5"/>
        <v>6.4814814814814811E-2</v>
      </c>
      <c r="I61">
        <f t="shared" si="5"/>
        <v>0.13526170798898074</v>
      </c>
      <c r="J61">
        <f t="shared" si="5"/>
        <v>2.3005921281783352E-2</v>
      </c>
      <c r="K61">
        <f t="shared" si="5"/>
        <v>0.13147826086956521</v>
      </c>
      <c r="L61">
        <f t="shared" si="5"/>
        <v>2.2479284600869634E-2</v>
      </c>
      <c r="M61">
        <f t="shared" si="5"/>
        <v>1.3888888888888888E-2</v>
      </c>
      <c r="N61">
        <f t="shared" si="5"/>
        <v>2.190082644628099E-2</v>
      </c>
      <c r="O61">
        <f t="shared" si="5"/>
        <v>4.082207207207208E-3</v>
      </c>
      <c r="P61">
        <f t="shared" si="5"/>
        <v>4.9155507704730497E-2</v>
      </c>
      <c r="Q61">
        <f t="shared" si="5"/>
        <v>0.24445430346051461</v>
      </c>
      <c r="R61">
        <f t="shared" si="5"/>
        <v>0.10706018518518519</v>
      </c>
      <c r="S61">
        <f t="shared" si="5"/>
        <v>8.3797155225726658E-2</v>
      </c>
      <c r="T61">
        <f t="shared" si="5"/>
        <v>4.7139588100686497E-2</v>
      </c>
      <c r="U61">
        <f t="shared" si="5"/>
        <v>0.11056158453418727</v>
      </c>
      <c r="V61">
        <f t="shared" si="5"/>
        <v>7.307963354474982E-2</v>
      </c>
      <c r="W61">
        <f t="shared" si="5"/>
        <v>3.8792924577238312E-2</v>
      </c>
      <c r="X61">
        <f t="shared" si="5"/>
        <v>3.5642701525054457E-2</v>
      </c>
      <c r="Y61">
        <f t="shared" si="5"/>
        <v>0.13389976958525349</v>
      </c>
      <c r="Z61">
        <f t="shared" si="5"/>
        <v>0.10275730186489715</v>
      </c>
      <c r="AA61">
        <f t="shared" si="5"/>
        <v>9.5834514361300055E-2</v>
      </c>
    </row>
    <row r="62" spans="1:27" x14ac:dyDescent="0.25">
      <c r="A62" s="9" t="s">
        <v>111</v>
      </c>
      <c r="C62">
        <f>IF(C61=" "," ",IF(C40&gt;0,C40," "))</f>
        <v>7.32</v>
      </c>
      <c r="D62">
        <f t="shared" ref="D62:AA62" si="6">IF(D61=" "," ",IF(D40&gt;0,D40," "))</f>
        <v>6.77</v>
      </c>
      <c r="E62">
        <f t="shared" si="6"/>
        <v>7.54</v>
      </c>
      <c r="F62">
        <f t="shared" si="6"/>
        <v>8.0500000000000007</v>
      </c>
      <c r="G62">
        <f t="shared" si="6"/>
        <v>7.14</v>
      </c>
      <c r="H62">
        <f t="shared" si="6"/>
        <v>7.6</v>
      </c>
      <c r="I62">
        <f t="shared" si="6"/>
        <v>7.1</v>
      </c>
      <c r="J62">
        <f t="shared" si="6"/>
        <v>7.14</v>
      </c>
      <c r="K62">
        <f t="shared" si="6"/>
        <v>7.78</v>
      </c>
      <c r="L62">
        <f t="shared" si="6"/>
        <v>6.32</v>
      </c>
      <c r="M62">
        <f t="shared" si="6"/>
        <v>7.35</v>
      </c>
      <c r="N62">
        <f t="shared" si="6"/>
        <v>7.14</v>
      </c>
      <c r="O62">
        <f t="shared" si="6"/>
        <v>6.62</v>
      </c>
      <c r="P62">
        <f t="shared" si="6"/>
        <v>7.15</v>
      </c>
      <c r="Q62">
        <f t="shared" si="6"/>
        <v>7.47</v>
      </c>
      <c r="R62">
        <f t="shared" si="6"/>
        <v>7.08</v>
      </c>
      <c r="S62">
        <f t="shared" si="6"/>
        <v>6.46</v>
      </c>
      <c r="T62">
        <f t="shared" si="6"/>
        <v>7.72</v>
      </c>
      <c r="U62">
        <f t="shared" si="6"/>
        <v>6.78</v>
      </c>
      <c r="V62">
        <f t="shared" si="6"/>
        <v>6.06</v>
      </c>
      <c r="W62">
        <f t="shared" si="6"/>
        <v>7.14</v>
      </c>
      <c r="X62">
        <f t="shared" si="6"/>
        <v>6.72</v>
      </c>
      <c r="Y62">
        <f t="shared" si="6"/>
        <v>6.95</v>
      </c>
      <c r="Z62">
        <f t="shared" si="6"/>
        <v>6.23</v>
      </c>
      <c r="AA62">
        <f t="shared" si="6"/>
        <v>6.66</v>
      </c>
    </row>
    <row r="63" spans="1:27" x14ac:dyDescent="0.25">
      <c r="A63" s="21" t="s">
        <v>266</v>
      </c>
      <c r="C63">
        <f>IF(C61=" "," ",IF(C49&gt;0,C49," "))</f>
        <v>26.6</v>
      </c>
      <c r="D63">
        <f t="shared" ref="D63:AA63" si="7">IF(D61=" "," ",IF(D49&gt;0,D49," "))</f>
        <v>26.7</v>
      </c>
      <c r="E63">
        <f t="shared" si="7"/>
        <v>24.5</v>
      </c>
      <c r="F63">
        <f t="shared" si="7"/>
        <v>28.5</v>
      </c>
      <c r="G63">
        <f t="shared" si="7"/>
        <v>28.7</v>
      </c>
      <c r="H63">
        <f t="shared" si="7"/>
        <v>25.7</v>
      </c>
      <c r="I63">
        <f t="shared" si="7"/>
        <v>26.1</v>
      </c>
      <c r="J63">
        <f t="shared" si="7"/>
        <v>26.5</v>
      </c>
      <c r="K63">
        <f t="shared" si="7"/>
        <v>27.5</v>
      </c>
      <c r="L63">
        <f t="shared" si="7"/>
        <v>25.2</v>
      </c>
      <c r="M63">
        <f t="shared" si="7"/>
        <v>26</v>
      </c>
      <c r="N63">
        <f t="shared" si="7"/>
        <v>28</v>
      </c>
      <c r="O63">
        <f t="shared" si="7"/>
        <v>26.6</v>
      </c>
      <c r="P63">
        <f t="shared" si="7"/>
        <v>27.2</v>
      </c>
      <c r="Q63">
        <f t="shared" si="7"/>
        <v>25</v>
      </c>
      <c r="R63">
        <f t="shared" si="7"/>
        <v>22.3</v>
      </c>
      <c r="S63">
        <f t="shared" si="7"/>
        <v>24.5</v>
      </c>
      <c r="T63">
        <f t="shared" si="7"/>
        <v>24</v>
      </c>
      <c r="U63">
        <f t="shared" si="7"/>
        <v>26.8</v>
      </c>
      <c r="V63">
        <f t="shared" si="7"/>
        <v>25.7</v>
      </c>
      <c r="W63">
        <f t="shared" si="7"/>
        <v>25.3</v>
      </c>
      <c r="X63">
        <f t="shared" si="7"/>
        <v>25.7</v>
      </c>
      <c r="Y63">
        <f t="shared" si="7"/>
        <v>25</v>
      </c>
      <c r="Z63">
        <f t="shared" si="7"/>
        <v>26.2</v>
      </c>
      <c r="AA63">
        <f t="shared" si="7"/>
        <v>25.5</v>
      </c>
    </row>
    <row r="64" spans="1:27" x14ac:dyDescent="0.25">
      <c r="A64" s="21" t="s">
        <v>267</v>
      </c>
      <c r="C64">
        <f>IF(C61=" "," ",IF(C39&gt;0,C39," "))</f>
        <v>6.76</v>
      </c>
      <c r="D64">
        <f t="shared" ref="D64:AA64" si="8">IF(D61=" "," ",IF(D39&gt;0,D39," "))</f>
        <v>7.38</v>
      </c>
      <c r="E64">
        <f t="shared" si="8"/>
        <v>7.71</v>
      </c>
      <c r="F64">
        <f t="shared" si="8"/>
        <v>6.85</v>
      </c>
      <c r="G64">
        <f t="shared" si="8"/>
        <v>6.47</v>
      </c>
      <c r="H64">
        <f t="shared" si="8"/>
        <v>6.2</v>
      </c>
      <c r="I64">
        <f t="shared" si="8"/>
        <v>7.1</v>
      </c>
      <c r="J64">
        <f t="shared" si="8"/>
        <v>4.6500000000000004</v>
      </c>
      <c r="K64">
        <f t="shared" si="8"/>
        <v>7.27</v>
      </c>
      <c r="L64">
        <f t="shared" si="8"/>
        <v>6.2</v>
      </c>
      <c r="M64">
        <f t="shared" si="8"/>
        <v>6.13</v>
      </c>
      <c r="N64">
        <f t="shared" si="8"/>
        <v>6.98</v>
      </c>
      <c r="O64">
        <f t="shared" si="8"/>
        <v>6.32</v>
      </c>
      <c r="P64">
        <f t="shared" si="8"/>
        <v>6.68</v>
      </c>
      <c r="Q64">
        <f t="shared" si="8"/>
        <v>7.41</v>
      </c>
      <c r="R64">
        <f t="shared" si="8"/>
        <v>5.38</v>
      </c>
      <c r="S64">
        <f t="shared" si="8"/>
        <v>5.87</v>
      </c>
      <c r="T64">
        <f t="shared" si="8"/>
        <v>7.5</v>
      </c>
      <c r="U64">
        <f t="shared" si="8"/>
        <v>2.33</v>
      </c>
      <c r="V64">
        <f t="shared" si="8"/>
        <v>4.46</v>
      </c>
      <c r="W64">
        <f t="shared" si="8"/>
        <v>6.89</v>
      </c>
      <c r="X64">
        <f t="shared" si="8"/>
        <v>6.64</v>
      </c>
      <c r="Y64">
        <f t="shared" si="8"/>
        <v>5.0999999999999996</v>
      </c>
      <c r="Z64">
        <f t="shared" si="8"/>
        <v>7.02</v>
      </c>
      <c r="AA64">
        <f t="shared" si="8"/>
        <v>7.07</v>
      </c>
    </row>
    <row r="65" spans="1:27" x14ac:dyDescent="0.25">
      <c r="A65" s="21" t="s">
        <v>268</v>
      </c>
      <c r="C65">
        <f>IF(C61=" "," ",IF(C50&gt;0,C50," "))</f>
        <v>24.1</v>
      </c>
      <c r="D65">
        <f t="shared" ref="D65:AA65" si="9">IF(D61=" "," ",IF(D50&gt;0,D50," "))</f>
        <v>14.4</v>
      </c>
      <c r="E65">
        <f t="shared" si="9"/>
        <v>32.200000000000003</v>
      </c>
      <c r="F65">
        <f t="shared" si="9"/>
        <v>11.9</v>
      </c>
      <c r="G65">
        <f t="shared" si="9"/>
        <v>11.1</v>
      </c>
      <c r="H65">
        <f t="shared" si="9"/>
        <v>6.58</v>
      </c>
      <c r="I65">
        <f t="shared" si="9"/>
        <v>17.600000000000001</v>
      </c>
      <c r="J65">
        <f t="shared" si="9"/>
        <v>34.1</v>
      </c>
      <c r="K65">
        <f t="shared" si="9"/>
        <v>18.5</v>
      </c>
      <c r="L65">
        <f t="shared" si="9"/>
        <v>66.900000000000006</v>
      </c>
      <c r="M65">
        <f t="shared" si="9"/>
        <v>9.2100000000000009</v>
      </c>
      <c r="N65">
        <f t="shared" si="9"/>
        <v>9.94</v>
      </c>
      <c r="O65">
        <f t="shared" si="9"/>
        <v>16.3</v>
      </c>
      <c r="P65">
        <f t="shared" si="9"/>
        <v>14.5</v>
      </c>
      <c r="Q65">
        <f t="shared" si="9"/>
        <v>10.7</v>
      </c>
      <c r="R65">
        <f t="shared" si="9"/>
        <v>12.9</v>
      </c>
      <c r="S65">
        <f t="shared" si="9"/>
        <v>10.4</v>
      </c>
      <c r="T65">
        <f t="shared" si="9"/>
        <v>12.7</v>
      </c>
      <c r="U65">
        <f t="shared" si="9"/>
        <v>28.7</v>
      </c>
      <c r="V65">
        <f t="shared" si="9"/>
        <v>19.2</v>
      </c>
      <c r="W65">
        <f t="shared" si="9"/>
        <v>48.2</v>
      </c>
      <c r="X65">
        <f t="shared" si="9"/>
        <v>53.8</v>
      </c>
      <c r="Y65">
        <f t="shared" si="9"/>
        <v>18</v>
      </c>
      <c r="Z65">
        <f t="shared" si="9"/>
        <v>42.8</v>
      </c>
      <c r="AA65">
        <f t="shared" si="9"/>
        <v>22.2</v>
      </c>
    </row>
    <row r="66" spans="1:27" x14ac:dyDescent="0.25">
      <c r="A66" s="21" t="s">
        <v>269</v>
      </c>
      <c r="C66">
        <f>IF(C61=" "," ",IF(C19&gt;0,C19," "))</f>
        <v>39.5</v>
      </c>
      <c r="D66">
        <f t="shared" ref="D66:AA66" si="10">IF(D61=" "," ",IF(D19&gt;0,D19," "))</f>
        <v>39.1</v>
      </c>
      <c r="E66">
        <f t="shared" si="10"/>
        <v>43.8</v>
      </c>
      <c r="F66">
        <f t="shared" si="10"/>
        <v>31</v>
      </c>
      <c r="G66">
        <f t="shared" si="10"/>
        <v>29</v>
      </c>
      <c r="H66">
        <f t="shared" si="10"/>
        <v>76</v>
      </c>
      <c r="I66">
        <f t="shared" si="10"/>
        <v>91</v>
      </c>
      <c r="J66">
        <f t="shared" si="10"/>
        <v>395</v>
      </c>
      <c r="K66">
        <f t="shared" si="10"/>
        <v>42</v>
      </c>
      <c r="L66">
        <f t="shared" si="10"/>
        <v>96</v>
      </c>
      <c r="M66">
        <f t="shared" si="10"/>
        <v>53.8</v>
      </c>
      <c r="N66">
        <f t="shared" si="10"/>
        <v>110</v>
      </c>
      <c r="O66">
        <f t="shared" si="10"/>
        <v>48</v>
      </c>
      <c r="P66">
        <f t="shared" si="10"/>
        <v>49.9</v>
      </c>
      <c r="Q66">
        <f t="shared" si="10"/>
        <v>43.3</v>
      </c>
      <c r="R66">
        <f t="shared" si="10"/>
        <v>36.5</v>
      </c>
      <c r="S66">
        <f t="shared" si="10"/>
        <v>32.9</v>
      </c>
      <c r="T66">
        <f t="shared" si="10"/>
        <v>33.9</v>
      </c>
      <c r="U66">
        <f t="shared" si="10"/>
        <v>55.1</v>
      </c>
      <c r="V66">
        <f t="shared" si="10"/>
        <v>102</v>
      </c>
      <c r="W66">
        <f t="shared" si="10"/>
        <v>53.5</v>
      </c>
      <c r="X66">
        <f t="shared" si="10"/>
        <v>45.6</v>
      </c>
      <c r="Y66">
        <f t="shared" si="10"/>
        <v>56</v>
      </c>
      <c r="Z66">
        <f t="shared" si="10"/>
        <v>37.6</v>
      </c>
      <c r="AA66">
        <f t="shared" si="10"/>
        <v>44.9</v>
      </c>
    </row>
    <row r="67" spans="1:27" x14ac:dyDescent="0.25">
      <c r="A67" s="21" t="s">
        <v>264</v>
      </c>
      <c r="C67" s="21" t="str">
        <f ca="1">RIGHT(CELL("nome.arquivo",A1),LEN(CELL("nome.arquivo",A1))-SEARCH("]",CELL("nome.arquivo",A1)))</f>
        <v>RD05</v>
      </c>
      <c r="D67" s="21" t="str">
        <f t="shared" ref="D67:AA67" ca="1" si="11">RIGHT(CELL("nome.arquivo",B1),LEN(CELL("nome.arquivo",B1))-SEARCH("]",CELL("nome.arquivo",B1)))</f>
        <v>RD05</v>
      </c>
      <c r="E67" s="21" t="str">
        <f t="shared" ca="1" si="11"/>
        <v>RD05</v>
      </c>
      <c r="F67" s="21" t="str">
        <f t="shared" ca="1" si="11"/>
        <v>RD05</v>
      </c>
      <c r="G67" s="21" t="str">
        <f t="shared" ca="1" si="11"/>
        <v>RD05</v>
      </c>
      <c r="H67" s="21" t="str">
        <f t="shared" ca="1" si="11"/>
        <v>RD05</v>
      </c>
      <c r="I67" s="21" t="str">
        <f t="shared" ca="1" si="11"/>
        <v>RD05</v>
      </c>
      <c r="J67" s="21" t="str">
        <f t="shared" ca="1" si="11"/>
        <v>RD05</v>
      </c>
      <c r="K67" s="21" t="str">
        <f t="shared" ca="1" si="11"/>
        <v>RD05</v>
      </c>
      <c r="L67" s="21" t="str">
        <f t="shared" ca="1" si="11"/>
        <v>RD05</v>
      </c>
      <c r="M67" s="21" t="str">
        <f t="shared" ca="1" si="11"/>
        <v>RD05</v>
      </c>
      <c r="N67" s="21" t="str">
        <f t="shared" ca="1" si="11"/>
        <v>RD05</v>
      </c>
      <c r="O67" s="21" t="str">
        <f t="shared" ca="1" si="11"/>
        <v>RD05</v>
      </c>
      <c r="P67" s="21" t="str">
        <f t="shared" ca="1" si="11"/>
        <v>RD05</v>
      </c>
      <c r="Q67" s="21" t="str">
        <f t="shared" ca="1" si="11"/>
        <v>RD05</v>
      </c>
      <c r="R67" s="21" t="str">
        <f t="shared" ca="1" si="11"/>
        <v>RD05</v>
      </c>
      <c r="S67" s="21" t="str">
        <f t="shared" ca="1" si="11"/>
        <v>RD05</v>
      </c>
      <c r="T67" s="21" t="str">
        <f t="shared" ca="1" si="11"/>
        <v>RD05</v>
      </c>
      <c r="U67" s="21" t="str">
        <f t="shared" ca="1" si="11"/>
        <v>RD05</v>
      </c>
      <c r="V67" s="21" t="str">
        <f t="shared" ca="1" si="11"/>
        <v>RD05</v>
      </c>
      <c r="W67" s="21" t="str">
        <f t="shared" ca="1" si="11"/>
        <v>RD05</v>
      </c>
      <c r="X67" s="21" t="str">
        <f t="shared" ca="1" si="11"/>
        <v>RD05</v>
      </c>
      <c r="Y67" s="21" t="str">
        <f t="shared" ca="1" si="11"/>
        <v>RD05</v>
      </c>
      <c r="Z67" s="21" t="str">
        <f t="shared" ca="1" si="11"/>
        <v>RD05</v>
      </c>
      <c r="AA67" s="21" t="str">
        <f t="shared" ca="1" si="11"/>
        <v>RD05</v>
      </c>
    </row>
    <row r="68" spans="1:27" x14ac:dyDescent="0.25">
      <c r="A68" s="21" t="s">
        <v>270</v>
      </c>
      <c r="C68">
        <f>IF(C61=" "," ",IF(C44&gt;0,C44," "))</f>
        <v>12</v>
      </c>
      <c r="D68">
        <f t="shared" ref="D68:AA68" si="12">IF(D61=" "," ",IF(D44&gt;0,D44," "))</f>
        <v>19</v>
      </c>
      <c r="E68">
        <f t="shared" si="12"/>
        <v>11</v>
      </c>
      <c r="F68">
        <f t="shared" si="12"/>
        <v>11</v>
      </c>
      <c r="G68">
        <f t="shared" si="12"/>
        <v>11</v>
      </c>
      <c r="H68">
        <f t="shared" si="12"/>
        <v>11</v>
      </c>
      <c r="I68">
        <f t="shared" si="12"/>
        <v>11</v>
      </c>
      <c r="J68">
        <f t="shared" si="12"/>
        <v>29</v>
      </c>
      <c r="K68">
        <f t="shared" si="12"/>
        <v>25</v>
      </c>
      <c r="L68">
        <f t="shared" si="12"/>
        <v>71.7</v>
      </c>
      <c r="M68">
        <f t="shared" si="12"/>
        <v>96</v>
      </c>
      <c r="N68">
        <f t="shared" si="12"/>
        <v>11</v>
      </c>
      <c r="O68">
        <f t="shared" si="12"/>
        <v>37</v>
      </c>
      <c r="P68">
        <f t="shared" si="12"/>
        <v>11</v>
      </c>
      <c r="Q68">
        <f t="shared" si="12"/>
        <v>11.5</v>
      </c>
      <c r="R68">
        <f t="shared" si="12"/>
        <v>12</v>
      </c>
      <c r="S68">
        <f t="shared" si="12"/>
        <v>11</v>
      </c>
      <c r="T68">
        <f t="shared" si="12"/>
        <v>19</v>
      </c>
      <c r="U68">
        <f t="shared" si="12"/>
        <v>16.5</v>
      </c>
      <c r="V68">
        <f t="shared" si="12"/>
        <v>11</v>
      </c>
      <c r="W68">
        <f t="shared" si="12"/>
        <v>17</v>
      </c>
      <c r="X68">
        <f t="shared" si="12"/>
        <v>42.5</v>
      </c>
      <c r="Y68">
        <f t="shared" si="12"/>
        <v>16</v>
      </c>
      <c r="Z68">
        <f t="shared" si="12"/>
        <v>30.5</v>
      </c>
      <c r="AA68">
        <f t="shared" si="12"/>
        <v>24</v>
      </c>
    </row>
    <row r="69" spans="1:27" x14ac:dyDescent="0.25">
      <c r="A69" s="26" t="s">
        <v>271</v>
      </c>
      <c r="C69">
        <f>IF(C17=" "," ",IF(C17&gt;0,C17," "))</f>
        <v>8.9999999999999993E-3</v>
      </c>
      <c r="D69">
        <f t="shared" ref="D69:AA69" si="13">IF(D17=" "," ",IF(D17&gt;0,D17," "))</f>
        <v>8.9999999999999993E-3</v>
      </c>
      <c r="E69">
        <f t="shared" si="13"/>
        <v>8.9999999999999993E-3</v>
      </c>
      <c r="F69">
        <f t="shared" si="13"/>
        <v>8.9999999999999993E-3</v>
      </c>
      <c r="G69">
        <f t="shared" si="13"/>
        <v>8.9999999999999993E-3</v>
      </c>
      <c r="H69">
        <f t="shared" si="13"/>
        <v>8.9999999999999993E-3</v>
      </c>
      <c r="I69">
        <f t="shared" si="13"/>
        <v>8.9999999999999993E-3</v>
      </c>
      <c r="J69">
        <f t="shared" si="13"/>
        <v>8.9999999999999993E-3</v>
      </c>
      <c r="K69">
        <f t="shared" si="13"/>
        <v>8.9999999999999993E-3</v>
      </c>
      <c r="L69">
        <f t="shared" si="13"/>
        <v>8.9999999999999993E-3</v>
      </c>
      <c r="M69">
        <f t="shared" si="13"/>
        <v>8.9999999999999993E-3</v>
      </c>
      <c r="N69">
        <f t="shared" si="13"/>
        <v>8.9999999999999993E-3</v>
      </c>
      <c r="O69">
        <f t="shared" si="13"/>
        <v>8.9999999999999993E-3</v>
      </c>
      <c r="P69">
        <f t="shared" si="13"/>
        <v>8.9999999999999993E-3</v>
      </c>
      <c r="Q69">
        <f t="shared" si="13"/>
        <v>8.9999999999999993E-3</v>
      </c>
      <c r="R69">
        <f t="shared" si="13"/>
        <v>8.9999999999999993E-3</v>
      </c>
      <c r="S69">
        <f t="shared" si="13"/>
        <v>8.9999999999999993E-3</v>
      </c>
      <c r="T69">
        <f t="shared" si="13"/>
        <v>8.9999999999999993E-3</v>
      </c>
      <c r="U69">
        <f t="shared" si="13"/>
        <v>8.9999999999999993E-3</v>
      </c>
      <c r="V69">
        <f t="shared" si="13"/>
        <v>8.9999999999999993E-3</v>
      </c>
      <c r="W69">
        <f t="shared" si="13"/>
        <v>0.04</v>
      </c>
      <c r="X69">
        <f t="shared" si="13"/>
        <v>8.9999999999999993E-3</v>
      </c>
      <c r="Y69">
        <f t="shared" si="13"/>
        <v>8.9999999999999993E-3</v>
      </c>
      <c r="Z69">
        <f t="shared" si="13"/>
        <v>8.9999999999999993E-3</v>
      </c>
      <c r="AA69">
        <f t="shared" si="13"/>
        <v>8.9999999999999993E-3</v>
      </c>
    </row>
    <row r="70" spans="1:27" x14ac:dyDescent="0.25">
      <c r="A70" s="26" t="s">
        <v>272</v>
      </c>
      <c r="C70">
        <f>IF(C26=" "," ",IF(C26&gt;0,C26," "))</f>
        <v>0.5</v>
      </c>
      <c r="D70">
        <f t="shared" ref="D70:AA70" si="14">IF(D26=" "," ",IF(D26&gt;0,D26," "))</f>
        <v>0.9</v>
      </c>
      <c r="E70">
        <f t="shared" si="14"/>
        <v>0.53</v>
      </c>
      <c r="F70">
        <f t="shared" si="14"/>
        <v>0.73</v>
      </c>
      <c r="G70">
        <f t="shared" si="14"/>
        <v>0.38</v>
      </c>
      <c r="H70">
        <f t="shared" si="14"/>
        <v>0.54</v>
      </c>
      <c r="I70">
        <f t="shared" si="14"/>
        <v>1.1000000000000001</v>
      </c>
      <c r="J70">
        <f t="shared" si="14"/>
        <v>1.98</v>
      </c>
      <c r="K70">
        <f t="shared" si="14"/>
        <v>0.69</v>
      </c>
      <c r="L70">
        <f t="shared" si="14"/>
        <v>0.85</v>
      </c>
      <c r="M70">
        <f t="shared" si="14"/>
        <v>0.12</v>
      </c>
      <c r="N70">
        <f t="shared" si="14"/>
        <v>0.88</v>
      </c>
      <c r="O70">
        <f t="shared" si="14"/>
        <v>3.84</v>
      </c>
      <c r="P70">
        <f t="shared" si="14"/>
        <v>1.93</v>
      </c>
      <c r="Q70">
        <f t="shared" si="14"/>
        <v>0.49</v>
      </c>
      <c r="R70">
        <f t="shared" si="14"/>
        <v>0.72</v>
      </c>
      <c r="S70">
        <f t="shared" si="14"/>
        <v>0.98</v>
      </c>
      <c r="T70">
        <f t="shared" si="14"/>
        <v>1.1499999999999999</v>
      </c>
      <c r="U70">
        <f t="shared" si="14"/>
        <v>1.46</v>
      </c>
      <c r="V70">
        <f t="shared" si="14"/>
        <v>2.15</v>
      </c>
      <c r="W70">
        <f t="shared" si="14"/>
        <v>1.89</v>
      </c>
      <c r="X70">
        <f t="shared" si="14"/>
        <v>0.99</v>
      </c>
      <c r="Y70">
        <f t="shared" si="14"/>
        <v>0.7</v>
      </c>
      <c r="Z70">
        <f t="shared" si="14"/>
        <v>0.59</v>
      </c>
      <c r="AA70">
        <f t="shared" si="14"/>
        <v>0.72</v>
      </c>
    </row>
    <row r="71" spans="1:27" x14ac:dyDescent="0.25">
      <c r="A71" s="26" t="s">
        <v>273</v>
      </c>
      <c r="C71">
        <f>IF(C31=" "," ",IF(C31&gt;0,C31," "))</f>
        <v>0.04</v>
      </c>
      <c r="D71">
        <f t="shared" ref="D71:AA71" si="15">IF(D31=" "," ",IF(D31&gt;0,D31," "))</f>
        <v>0.04</v>
      </c>
      <c r="E71">
        <f t="shared" si="15"/>
        <v>0.04</v>
      </c>
      <c r="F71">
        <f t="shared" si="15"/>
        <v>2.5000000000000001E-2</v>
      </c>
      <c r="G71">
        <f t="shared" si="15"/>
        <v>0.06</v>
      </c>
      <c r="H71">
        <f t="shared" si="15"/>
        <v>0.04</v>
      </c>
      <c r="I71">
        <f t="shared" si="15"/>
        <v>0.06</v>
      </c>
      <c r="J71">
        <f t="shared" si="15"/>
        <v>0.1</v>
      </c>
      <c r="K71">
        <f t="shared" si="15"/>
        <v>0.05</v>
      </c>
      <c r="L71">
        <f t="shared" si="15"/>
        <v>0.05</v>
      </c>
      <c r="M71">
        <f t="shared" si="15"/>
        <v>7.0000000000000007E-2</v>
      </c>
      <c r="N71">
        <f t="shared" si="15"/>
        <v>0.1</v>
      </c>
      <c r="O71">
        <f t="shared" si="15"/>
        <v>0.13</v>
      </c>
      <c r="P71">
        <f t="shared" si="15"/>
        <v>7.0000000000000007E-2</v>
      </c>
      <c r="Q71">
        <f t="shared" si="15"/>
        <v>0.04</v>
      </c>
      <c r="R71">
        <f t="shared" si="15"/>
        <v>0.03</v>
      </c>
      <c r="S71">
        <f t="shared" si="15"/>
        <v>0.03</v>
      </c>
      <c r="T71">
        <f t="shared" si="15"/>
        <v>0.05</v>
      </c>
      <c r="U71">
        <f t="shared" si="15"/>
        <v>0.35</v>
      </c>
      <c r="V71">
        <f t="shared" si="15"/>
        <v>0.09</v>
      </c>
      <c r="W71">
        <f t="shared" si="15"/>
        <v>0.05</v>
      </c>
      <c r="X71">
        <f t="shared" si="15"/>
        <v>0.05</v>
      </c>
      <c r="Y71">
        <f t="shared" si="15"/>
        <v>0.124</v>
      </c>
      <c r="Z71">
        <f t="shared" si="15"/>
        <v>5.0999999999999997E-2</v>
      </c>
      <c r="AA71">
        <f t="shared" si="15"/>
        <v>9.8000000000000004E-2</v>
      </c>
    </row>
    <row r="72" spans="1:27" x14ac:dyDescent="0.25">
      <c r="A72" s="26" t="s">
        <v>274</v>
      </c>
      <c r="C72">
        <f>IF(C61=" "," ",IF(C43&gt;0,C43," "))</f>
        <v>31</v>
      </c>
      <c r="D72">
        <f t="shared" ref="D72:AA72" si="16">IF(D61=" "," ",IF(D43&gt;0,D43," "))</f>
        <v>27</v>
      </c>
      <c r="E72">
        <f t="shared" si="16"/>
        <v>32.5</v>
      </c>
      <c r="F72">
        <f t="shared" si="16"/>
        <v>16.5</v>
      </c>
      <c r="G72">
        <f t="shared" si="16"/>
        <v>29</v>
      </c>
      <c r="H72">
        <f t="shared" si="16"/>
        <v>52</v>
      </c>
      <c r="I72">
        <f t="shared" si="16"/>
        <v>51.5</v>
      </c>
      <c r="J72">
        <f t="shared" si="16"/>
        <v>232</v>
      </c>
      <c r="K72">
        <f t="shared" si="16"/>
        <v>23.5</v>
      </c>
      <c r="L72">
        <f t="shared" si="16"/>
        <v>26.3</v>
      </c>
      <c r="M72">
        <f t="shared" si="16"/>
        <v>31.5</v>
      </c>
      <c r="N72">
        <f t="shared" si="16"/>
        <v>75.5</v>
      </c>
      <c r="O72">
        <f t="shared" si="16"/>
        <v>31.5</v>
      </c>
      <c r="P72">
        <f t="shared" si="16"/>
        <v>37.5</v>
      </c>
      <c r="Q72">
        <f t="shared" si="16"/>
        <v>38</v>
      </c>
      <c r="R72">
        <f t="shared" si="16"/>
        <v>23.5</v>
      </c>
      <c r="S72">
        <f t="shared" si="16"/>
        <v>27</v>
      </c>
      <c r="T72">
        <f t="shared" si="16"/>
        <v>25.5</v>
      </c>
      <c r="U72">
        <f t="shared" si="16"/>
        <v>39</v>
      </c>
      <c r="V72">
        <f t="shared" si="16"/>
        <v>90.5</v>
      </c>
      <c r="W72">
        <f t="shared" si="16"/>
        <v>36.5</v>
      </c>
      <c r="X72">
        <f t="shared" si="16"/>
        <v>37.5</v>
      </c>
      <c r="Y72">
        <f t="shared" si="16"/>
        <v>34.5</v>
      </c>
      <c r="Z72">
        <f t="shared" si="16"/>
        <v>33</v>
      </c>
      <c r="AA72">
        <f t="shared" si="16"/>
        <v>30.5</v>
      </c>
    </row>
    <row r="73" spans="1:27" x14ac:dyDescent="0.25">
      <c r="A73" s="26" t="s">
        <v>279</v>
      </c>
      <c r="C73" s="27">
        <f>IF(C27=" "," ",IF(C27&gt;0,C27," "))</f>
        <v>3.99</v>
      </c>
      <c r="D73" s="27">
        <f t="shared" ref="D73:AA73" si="17">IF(D27=" "," ",IF(D27&gt;0,D27," "))</f>
        <v>3.62</v>
      </c>
      <c r="E73" s="27">
        <f t="shared" si="17"/>
        <v>2.71</v>
      </c>
      <c r="F73" s="27">
        <f t="shared" si="17"/>
        <v>1.91</v>
      </c>
      <c r="G73" s="27">
        <f t="shared" si="17"/>
        <v>1.26</v>
      </c>
      <c r="H73" s="27">
        <f t="shared" si="17"/>
        <v>0.77</v>
      </c>
      <c r="I73" s="27">
        <f t="shared" si="17"/>
        <v>4.1900000000000004</v>
      </c>
      <c r="J73" s="27">
        <f t="shared" si="17"/>
        <v>4.82</v>
      </c>
      <c r="K73" s="27">
        <f t="shared" si="17"/>
        <v>4.95</v>
      </c>
      <c r="L73" s="27">
        <f t="shared" si="17"/>
        <v>2.06</v>
      </c>
      <c r="M73" s="27">
        <f t="shared" si="17"/>
        <v>0.32</v>
      </c>
      <c r="N73" s="27">
        <f t="shared" si="17"/>
        <v>1.04</v>
      </c>
      <c r="O73" s="27">
        <f t="shared" si="17"/>
        <v>4.42</v>
      </c>
      <c r="P73" s="27">
        <f t="shared" si="17"/>
        <v>3.19</v>
      </c>
      <c r="Q73" s="27">
        <f t="shared" si="17"/>
        <v>3</v>
      </c>
      <c r="R73" s="27">
        <f t="shared" si="17"/>
        <v>2.33</v>
      </c>
      <c r="S73" s="27">
        <f t="shared" si="17"/>
        <v>2.46</v>
      </c>
      <c r="T73" s="27">
        <f t="shared" si="17"/>
        <v>2.52</v>
      </c>
      <c r="U73" s="27">
        <f t="shared" si="17"/>
        <v>6.62</v>
      </c>
      <c r="V73" s="27">
        <f t="shared" si="17"/>
        <v>4.8899999999999997</v>
      </c>
      <c r="W73" s="27">
        <f t="shared" si="17"/>
        <v>5.96</v>
      </c>
      <c r="X73" s="27">
        <f t="shared" si="17"/>
        <v>5.17</v>
      </c>
      <c r="Y73" s="27">
        <f t="shared" si="17"/>
        <v>3.53</v>
      </c>
      <c r="Z73" s="27">
        <f t="shared" si="17"/>
        <v>3.49</v>
      </c>
      <c r="AA73" s="27">
        <f t="shared" si="17"/>
        <v>3.65</v>
      </c>
    </row>
    <row r="74" spans="1:27" x14ac:dyDescent="0.25">
      <c r="A74" s="26" t="s">
        <v>280</v>
      </c>
      <c r="C74" s="27">
        <f>IF(C32=" "," ",IF(C32&gt;0,C32," "))</f>
        <v>7.0000000000000007E-2</v>
      </c>
      <c r="D74" s="27">
        <f t="shared" ref="D74:AA74" si="18">IF(D32=" "," ",IF(D32&gt;0,D32," "))</f>
        <v>0.06</v>
      </c>
      <c r="E74" s="27">
        <f t="shared" si="18"/>
        <v>7.0000000000000007E-2</v>
      </c>
      <c r="F74" s="27">
        <f t="shared" si="18"/>
        <v>2.5000000000000001E-2</v>
      </c>
      <c r="G74" s="27">
        <f t="shared" si="18"/>
        <v>0.1</v>
      </c>
      <c r="H74" s="27">
        <f t="shared" si="18"/>
        <v>0.08</v>
      </c>
      <c r="I74" s="27">
        <f t="shared" si="18"/>
        <v>7.0000000000000007E-2</v>
      </c>
      <c r="J74" s="27">
        <f t="shared" si="18"/>
        <v>0.09</v>
      </c>
      <c r="K74" s="27">
        <f t="shared" si="18"/>
        <v>7.0000000000000007E-2</v>
      </c>
      <c r="L74" s="27">
        <f t="shared" si="18"/>
        <v>0.14000000000000001</v>
      </c>
      <c r="M74" s="27">
        <f t="shared" si="18"/>
        <v>0.14000000000000001</v>
      </c>
      <c r="N74" s="27">
        <f t="shared" si="18"/>
        <v>0.13</v>
      </c>
      <c r="O74" s="27">
        <f t="shared" si="18"/>
        <v>0.13</v>
      </c>
      <c r="P74" s="27">
        <f t="shared" si="18"/>
        <v>0.1</v>
      </c>
      <c r="Q74" s="27">
        <f t="shared" si="18"/>
        <v>0.06</v>
      </c>
      <c r="R74" s="27">
        <f t="shared" si="18"/>
        <v>0.04</v>
      </c>
      <c r="S74" s="27">
        <f t="shared" si="18"/>
        <v>0.04</v>
      </c>
      <c r="T74" s="27">
        <f t="shared" si="18"/>
        <v>0.08</v>
      </c>
      <c r="U74" s="27">
        <f t="shared" si="18"/>
        <v>0.39</v>
      </c>
      <c r="V74" s="27">
        <f t="shared" si="18"/>
        <v>0.12</v>
      </c>
      <c r="W74" s="27">
        <f t="shared" si="18"/>
        <v>0.08</v>
      </c>
      <c r="X74" s="27">
        <f t="shared" si="18"/>
        <v>5.5E-2</v>
      </c>
      <c r="Y74" s="27">
        <f t="shared" si="18"/>
        <v>0.154</v>
      </c>
      <c r="Z74" s="27">
        <f t="shared" si="18"/>
        <v>0.12</v>
      </c>
      <c r="AA74" s="27">
        <f t="shared" si="18"/>
        <v>0.15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625D-0348-4834-9CD1-F4E14A6D6D3F}">
  <sheetPr codeName="Planilha6"/>
  <dimension ref="A1:AA74"/>
  <sheetViews>
    <sheetView topLeftCell="A58" zoomScale="85" zoomScaleNormal="85" workbookViewId="0">
      <selection activeCell="A73" sqref="A73:XFD74"/>
    </sheetView>
  </sheetViews>
  <sheetFormatPr defaultRowHeight="15" x14ac:dyDescent="0.25"/>
  <cols>
    <col min="1" max="1" width="29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18</v>
      </c>
      <c r="Q1" t="s">
        <v>21</v>
      </c>
      <c r="R1" t="s">
        <v>23</v>
      </c>
      <c r="S1" t="s">
        <v>25</v>
      </c>
      <c r="T1" t="s">
        <v>27</v>
      </c>
      <c r="U1" t="s">
        <v>29</v>
      </c>
      <c r="V1" t="s">
        <v>31</v>
      </c>
      <c r="W1" t="s">
        <v>33</v>
      </c>
      <c r="X1" t="s">
        <v>35</v>
      </c>
      <c r="Y1" t="s">
        <v>37</v>
      </c>
      <c r="Z1" t="s">
        <v>39</v>
      </c>
    </row>
    <row r="3" spans="1:26" x14ac:dyDescent="0.25">
      <c r="A3" t="s">
        <v>42</v>
      </c>
      <c r="B3" t="s">
        <v>43</v>
      </c>
    </row>
    <row r="4" spans="1:26" s="2" customFormat="1" x14ac:dyDescent="0.25">
      <c r="A4" s="2" t="s">
        <v>44</v>
      </c>
      <c r="B4" s="2" t="s">
        <v>45</v>
      </c>
      <c r="C4" s="8" t="s">
        <v>197</v>
      </c>
      <c r="D4" s="8" t="s">
        <v>220</v>
      </c>
      <c r="E4" s="8" t="s">
        <v>221</v>
      </c>
      <c r="F4" s="8" t="s">
        <v>200</v>
      </c>
      <c r="G4" s="8" t="s">
        <v>201</v>
      </c>
      <c r="H4" s="8" t="s">
        <v>202</v>
      </c>
      <c r="I4" s="8" t="s">
        <v>203</v>
      </c>
      <c r="J4" s="8" t="s">
        <v>229</v>
      </c>
      <c r="K4" s="8" t="s">
        <v>204</v>
      </c>
      <c r="L4" s="8" t="s">
        <v>205</v>
      </c>
      <c r="M4" s="8" t="s">
        <v>224</v>
      </c>
      <c r="N4" s="8" t="s">
        <v>207</v>
      </c>
      <c r="O4" s="8" t="s">
        <v>208</v>
      </c>
      <c r="P4" s="8" t="s">
        <v>233</v>
      </c>
      <c r="Q4" s="8" t="s">
        <v>211</v>
      </c>
      <c r="R4" s="8" t="s">
        <v>189</v>
      </c>
      <c r="S4" s="8" t="s">
        <v>190</v>
      </c>
      <c r="T4" s="8" t="s">
        <v>176</v>
      </c>
      <c r="U4" s="8" t="s">
        <v>234</v>
      </c>
      <c r="V4" s="8" t="s">
        <v>235</v>
      </c>
      <c r="W4" s="8" t="s">
        <v>216</v>
      </c>
      <c r="X4" s="8" t="s">
        <v>217</v>
      </c>
      <c r="Y4" s="8" t="s">
        <v>227</v>
      </c>
      <c r="Z4" s="8" t="s">
        <v>236</v>
      </c>
    </row>
    <row r="5" spans="1:26" ht="30" x14ac:dyDescent="0.25">
      <c r="A5" t="s">
        <v>47</v>
      </c>
      <c r="B5" s="1" t="s">
        <v>48</v>
      </c>
      <c r="C5">
        <v>14.6</v>
      </c>
      <c r="D5">
        <v>25.4</v>
      </c>
      <c r="E5">
        <v>14.4</v>
      </c>
      <c r="F5">
        <v>17.3</v>
      </c>
      <c r="G5">
        <v>17.600000000000001</v>
      </c>
      <c r="H5">
        <v>20.5</v>
      </c>
      <c r="I5">
        <v>23.8</v>
      </c>
      <c r="J5">
        <v>16.600000000000001</v>
      </c>
      <c r="K5">
        <v>8.3000000000000007</v>
      </c>
      <c r="L5">
        <v>13</v>
      </c>
      <c r="M5">
        <v>12.4</v>
      </c>
      <c r="N5">
        <v>19.2</v>
      </c>
      <c r="O5">
        <v>16.5</v>
      </c>
      <c r="P5">
        <v>15.5</v>
      </c>
      <c r="Q5">
        <v>14.2</v>
      </c>
      <c r="R5">
        <v>21</v>
      </c>
      <c r="S5">
        <v>12.8</v>
      </c>
      <c r="T5">
        <v>16.100000000000001</v>
      </c>
      <c r="U5">
        <v>15.1</v>
      </c>
      <c r="V5">
        <v>15.3</v>
      </c>
      <c r="W5">
        <v>14.8</v>
      </c>
      <c r="X5">
        <v>14.8</v>
      </c>
      <c r="Y5">
        <v>14.2</v>
      </c>
      <c r="Z5">
        <v>13.4</v>
      </c>
    </row>
    <row r="6" spans="1:26" x14ac:dyDescent="0.25">
      <c r="A6" t="s">
        <v>49</v>
      </c>
      <c r="B6" t="s">
        <v>50</v>
      </c>
      <c r="C6">
        <v>0.05</v>
      </c>
      <c r="D6">
        <v>0.06</v>
      </c>
      <c r="E6">
        <v>0.06</v>
      </c>
      <c r="F6">
        <v>0.21</v>
      </c>
      <c r="G6">
        <v>0.05</v>
      </c>
      <c r="H6">
        <v>7.0000000000000007E-2</v>
      </c>
      <c r="I6">
        <v>0.12</v>
      </c>
      <c r="J6">
        <v>0.05</v>
      </c>
      <c r="K6">
        <v>0.11</v>
      </c>
      <c r="L6">
        <v>0.05</v>
      </c>
      <c r="M6">
        <v>0.06</v>
      </c>
      <c r="N6">
        <v>0.05</v>
      </c>
      <c r="O6">
        <v>0.05</v>
      </c>
      <c r="P6">
        <v>0.15</v>
      </c>
      <c r="Q6">
        <v>0.1</v>
      </c>
      <c r="R6">
        <v>0.05</v>
      </c>
      <c r="S6">
        <v>0.05</v>
      </c>
      <c r="T6">
        <v>0.12</v>
      </c>
      <c r="U6">
        <v>0.05</v>
      </c>
      <c r="V6">
        <v>0.18</v>
      </c>
      <c r="W6">
        <v>0.19</v>
      </c>
      <c r="X6">
        <v>0.05</v>
      </c>
      <c r="Y6">
        <v>0.05</v>
      </c>
      <c r="Z6">
        <v>0.19</v>
      </c>
    </row>
    <row r="7" spans="1:26" x14ac:dyDescent="0.25">
      <c r="A7" t="s">
        <v>51</v>
      </c>
      <c r="B7" t="s">
        <v>52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  <c r="T7">
        <v>5.0000000000000001E-3</v>
      </c>
      <c r="U7">
        <v>5.0000000000000001E-3</v>
      </c>
      <c r="V7">
        <v>5.0000000000000001E-3</v>
      </c>
      <c r="W7">
        <v>5.0000000000000001E-3</v>
      </c>
      <c r="X7">
        <v>5.0000000000000001E-3</v>
      </c>
      <c r="Y7">
        <v>5.0000000000000001E-3</v>
      </c>
      <c r="Z7">
        <v>5.0000000000000001E-3</v>
      </c>
    </row>
    <row r="8" spans="1:26" x14ac:dyDescent="0.25">
      <c r="A8" t="s">
        <v>53</v>
      </c>
      <c r="B8" t="s">
        <v>54</v>
      </c>
      <c r="C8">
        <v>4.0000000000000001E-3</v>
      </c>
      <c r="D8">
        <v>4.0000000000000001E-3</v>
      </c>
      <c r="E8">
        <v>4.0000000000000001E-3</v>
      </c>
      <c r="F8">
        <v>4.0000000000000001E-3</v>
      </c>
      <c r="G8">
        <v>4.0000000000000001E-3</v>
      </c>
      <c r="H8">
        <v>4.0000000000000001E-3</v>
      </c>
      <c r="I8">
        <v>4.0000000000000001E-3</v>
      </c>
      <c r="J8">
        <v>4.0000000000000001E-3</v>
      </c>
      <c r="K8">
        <v>4.0000000000000001E-3</v>
      </c>
      <c r="L8">
        <v>4.0000000000000001E-3</v>
      </c>
      <c r="M8">
        <v>4.0000000000000001E-3</v>
      </c>
      <c r="N8">
        <v>4.0000000000000001E-3</v>
      </c>
      <c r="O8">
        <v>4.0000000000000001E-3</v>
      </c>
      <c r="P8">
        <v>4.0000000000000001E-3</v>
      </c>
      <c r="Q8">
        <v>4.0000000000000001E-3</v>
      </c>
      <c r="R8">
        <v>4.0000000000000001E-3</v>
      </c>
      <c r="S8">
        <v>4.0000000000000001E-3</v>
      </c>
      <c r="T8">
        <v>4.0000000000000001E-3</v>
      </c>
      <c r="U8">
        <v>4.0000000000000001E-3</v>
      </c>
      <c r="V8">
        <v>4.0000000000000001E-3</v>
      </c>
      <c r="W8">
        <v>4.0000000000000001E-3</v>
      </c>
      <c r="X8">
        <v>4.0000000000000001E-3</v>
      </c>
      <c r="Y8">
        <v>4.0000000000000001E-3</v>
      </c>
      <c r="Z8">
        <v>4.0000000000000001E-3</v>
      </c>
    </row>
    <row r="9" spans="1:26" x14ac:dyDescent="0.25">
      <c r="A9" t="s">
        <v>55</v>
      </c>
      <c r="B9" t="s">
        <v>56</v>
      </c>
      <c r="C9">
        <v>0.03</v>
      </c>
      <c r="D9">
        <v>0.04</v>
      </c>
      <c r="E9">
        <v>0.02</v>
      </c>
      <c r="F9">
        <v>0.03</v>
      </c>
      <c r="G9">
        <v>0.03</v>
      </c>
      <c r="H9">
        <v>0.04</v>
      </c>
      <c r="I9">
        <v>0.05</v>
      </c>
      <c r="J9">
        <v>0.04</v>
      </c>
      <c r="K9">
        <v>0.03</v>
      </c>
      <c r="L9">
        <v>0.02</v>
      </c>
      <c r="M9">
        <v>0.08</v>
      </c>
      <c r="N9">
        <v>0.03</v>
      </c>
      <c r="O9">
        <v>7.0000000000000007E-2</v>
      </c>
      <c r="P9">
        <v>0.03</v>
      </c>
      <c r="Q9">
        <v>0.03</v>
      </c>
      <c r="R9">
        <v>0.04</v>
      </c>
      <c r="S9">
        <v>0.05</v>
      </c>
      <c r="T9">
        <v>0.02</v>
      </c>
      <c r="U9">
        <v>0.04</v>
      </c>
      <c r="V9">
        <v>0.06</v>
      </c>
      <c r="W9">
        <v>0.04</v>
      </c>
      <c r="X9">
        <v>0.03</v>
      </c>
      <c r="Y9">
        <v>0.03</v>
      </c>
      <c r="Z9">
        <v>0.03</v>
      </c>
    </row>
    <row r="10" spans="1:26" x14ac:dyDescent="0.25">
      <c r="A10" t="s">
        <v>57</v>
      </c>
      <c r="B10" t="s">
        <v>58</v>
      </c>
      <c r="C10">
        <v>4.0000000000000001E-3</v>
      </c>
      <c r="D10">
        <v>4.0000000000000001E-3</v>
      </c>
      <c r="E10">
        <v>4.0000000000000001E-3</v>
      </c>
      <c r="F10">
        <v>4.0000000000000001E-3</v>
      </c>
      <c r="G10">
        <v>4.0000000000000001E-3</v>
      </c>
      <c r="H10">
        <v>4.0000000000000001E-3</v>
      </c>
      <c r="I10">
        <v>4.0000000000000001E-3</v>
      </c>
      <c r="J10">
        <v>4.0000000000000001E-3</v>
      </c>
      <c r="K10">
        <v>4.0000000000000001E-3</v>
      </c>
      <c r="L10">
        <v>4.0000000000000001E-3</v>
      </c>
      <c r="M10">
        <v>4.0000000000000001E-3</v>
      </c>
      <c r="N10">
        <v>4.0000000000000001E-3</v>
      </c>
      <c r="O10">
        <v>4.0000000000000001E-3</v>
      </c>
      <c r="P10">
        <v>4.0000000000000001E-3</v>
      </c>
      <c r="Q10">
        <v>4.0000000000000001E-3</v>
      </c>
      <c r="R10">
        <v>4.0000000000000001E-3</v>
      </c>
      <c r="S10">
        <v>4.0000000000000001E-3</v>
      </c>
      <c r="T10">
        <v>4.0000000000000001E-3</v>
      </c>
      <c r="U10">
        <v>4.0000000000000001E-3</v>
      </c>
      <c r="V10">
        <v>4.0000000000000001E-3</v>
      </c>
      <c r="W10">
        <v>4.0000000000000001E-3</v>
      </c>
      <c r="X10">
        <v>4.0000000000000001E-3</v>
      </c>
      <c r="Y10">
        <v>4.0000000000000001E-3</v>
      </c>
      <c r="Z10">
        <v>4.0000000000000001E-3</v>
      </c>
    </row>
    <row r="11" spans="1:26" x14ac:dyDescent="0.25">
      <c r="A11" t="s">
        <v>59</v>
      </c>
      <c r="B11" t="s">
        <v>60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</row>
    <row r="12" spans="1:26" x14ac:dyDescent="0.25">
      <c r="A12" t="s">
        <v>61</v>
      </c>
      <c r="B12" t="s">
        <v>62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</row>
    <row r="13" spans="1:26" x14ac:dyDescent="0.25">
      <c r="A13" t="s">
        <v>63</v>
      </c>
      <c r="B13" t="s">
        <v>64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</row>
    <row r="14" spans="1:26" x14ac:dyDescent="0.25">
      <c r="A14" t="s">
        <v>65</v>
      </c>
      <c r="B14" t="s">
        <v>66</v>
      </c>
      <c r="C14">
        <v>5.0000000000000001E-3</v>
      </c>
      <c r="D14">
        <v>5.0000000000000001E-3</v>
      </c>
      <c r="E14">
        <v>5.0000000000000001E-3</v>
      </c>
      <c r="F14">
        <v>5.0000000000000001E-3</v>
      </c>
      <c r="G14">
        <v>5.0000000000000001E-3</v>
      </c>
      <c r="H14">
        <v>5.0000000000000001E-3</v>
      </c>
      <c r="I14">
        <v>5.0000000000000001E-3</v>
      </c>
      <c r="J14">
        <v>5.0000000000000001E-3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P14">
        <v>5.0000000000000001E-3</v>
      </c>
      <c r="Q14">
        <v>5.0000000000000001E-3</v>
      </c>
      <c r="R14">
        <v>5.0000000000000001E-3</v>
      </c>
      <c r="S14">
        <v>5.0000000000000001E-3</v>
      </c>
      <c r="T14">
        <v>5.0000000000000001E-3</v>
      </c>
      <c r="U14">
        <v>5.0000000000000001E-3</v>
      </c>
      <c r="V14">
        <v>5.0000000000000001E-3</v>
      </c>
      <c r="W14">
        <v>5.0000000000000001E-3</v>
      </c>
      <c r="X14">
        <v>5.0000000000000001E-3</v>
      </c>
      <c r="Y14">
        <v>5.0000000000000001E-3</v>
      </c>
      <c r="Z14">
        <v>5.0000000000000001E-3</v>
      </c>
    </row>
    <row r="15" spans="1:26" x14ac:dyDescent="0.25">
      <c r="A15" t="s">
        <v>67</v>
      </c>
      <c r="B15" t="s">
        <v>68</v>
      </c>
      <c r="C15">
        <v>1.5</v>
      </c>
      <c r="D15">
        <v>1.32</v>
      </c>
      <c r="E15">
        <v>1.82</v>
      </c>
      <c r="F15">
        <v>1.85</v>
      </c>
      <c r="G15">
        <v>1.65</v>
      </c>
      <c r="H15">
        <v>1.73</v>
      </c>
      <c r="I15">
        <v>1.6</v>
      </c>
      <c r="J15">
        <v>1.72</v>
      </c>
      <c r="K15">
        <v>1.63</v>
      </c>
      <c r="L15">
        <v>1.1399999999999999</v>
      </c>
      <c r="M15">
        <v>2.08</v>
      </c>
      <c r="N15">
        <v>1.02</v>
      </c>
      <c r="O15">
        <v>2.83</v>
      </c>
      <c r="P15">
        <v>1.17</v>
      </c>
      <c r="Q15">
        <v>1.29</v>
      </c>
      <c r="R15">
        <v>3.34</v>
      </c>
      <c r="S15">
        <v>1.47</v>
      </c>
      <c r="T15">
        <v>1.65</v>
      </c>
      <c r="U15">
        <v>1.92</v>
      </c>
      <c r="V15">
        <v>2.4700000000000002</v>
      </c>
      <c r="W15">
        <v>1.38</v>
      </c>
      <c r="X15">
        <v>2.12</v>
      </c>
      <c r="Y15">
        <v>1.38</v>
      </c>
      <c r="Z15">
        <v>1.8</v>
      </c>
    </row>
    <row r="16" spans="1:26" x14ac:dyDescent="0.25">
      <c r="A16" t="s">
        <v>69</v>
      </c>
      <c r="B16" t="s">
        <v>70</v>
      </c>
      <c r="C16">
        <v>0.01</v>
      </c>
      <c r="D16">
        <v>0.01</v>
      </c>
      <c r="E16">
        <v>0.01</v>
      </c>
      <c r="F16">
        <v>0.01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0.04</v>
      </c>
      <c r="Z16">
        <v>0.01</v>
      </c>
    </row>
    <row r="17" spans="1:26" s="2" customFormat="1" x14ac:dyDescent="0.25">
      <c r="A17" s="2" t="s">
        <v>71</v>
      </c>
      <c r="B17" s="2" t="s">
        <v>72</v>
      </c>
      <c r="C17" s="2">
        <v>8.9999999999999993E-3</v>
      </c>
      <c r="D17" s="2">
        <v>8.9999999999999993E-3</v>
      </c>
      <c r="E17" s="2">
        <v>8.9999999999999993E-3</v>
      </c>
      <c r="F17" s="2">
        <v>8.9999999999999993E-3</v>
      </c>
      <c r="G17" s="2">
        <v>8.9999999999999993E-3</v>
      </c>
      <c r="H17" s="2">
        <v>8.9999999999999993E-3</v>
      </c>
      <c r="I17" s="2">
        <v>8.9999999999999993E-3</v>
      </c>
      <c r="J17" s="2">
        <v>8.9999999999999993E-3</v>
      </c>
      <c r="K17" s="2">
        <v>8.9999999999999993E-3</v>
      </c>
      <c r="L17" s="2">
        <v>8.9999999999999993E-3</v>
      </c>
      <c r="M17" s="2">
        <v>8.9999999999999993E-3</v>
      </c>
      <c r="N17" s="2">
        <v>8.9999999999999993E-3</v>
      </c>
      <c r="O17" s="2">
        <v>8.9999999999999993E-3</v>
      </c>
      <c r="P17" s="2">
        <v>8.9999999999999993E-3</v>
      </c>
      <c r="Q17" s="2">
        <v>8.9999999999999993E-3</v>
      </c>
      <c r="R17" s="2">
        <v>8.9999999999999993E-3</v>
      </c>
      <c r="S17" s="2">
        <v>8.9999999999999993E-3</v>
      </c>
      <c r="T17" s="2">
        <v>8.9999999999999993E-3</v>
      </c>
      <c r="U17" s="2">
        <v>8.9999999999999993E-3</v>
      </c>
      <c r="V17" s="2">
        <v>8.9999999999999993E-3</v>
      </c>
      <c r="W17" s="2">
        <v>8.9999999999999993E-3</v>
      </c>
      <c r="X17" s="2">
        <v>8.9999999999999993E-3</v>
      </c>
      <c r="Y17" s="2">
        <v>8.9999999999999993E-3</v>
      </c>
      <c r="Z17" s="2">
        <v>8.9999999999999993E-3</v>
      </c>
    </row>
    <row r="18" spans="1:26" s="2" customFormat="1" x14ac:dyDescent="0.25">
      <c r="A18" s="2" t="s">
        <v>73</v>
      </c>
      <c r="B18" s="2" t="s">
        <v>72</v>
      </c>
      <c r="C18" s="2">
        <v>8.9999999999999993E-3</v>
      </c>
      <c r="D18" s="2">
        <v>8.9999999999999993E-3</v>
      </c>
      <c r="E18" s="2">
        <v>8.9999999999999993E-3</v>
      </c>
      <c r="F18" s="2">
        <v>8.9999999999999993E-3</v>
      </c>
      <c r="G18" s="2">
        <v>8.9999999999999993E-3</v>
      </c>
      <c r="H18" s="2">
        <v>8.9999999999999993E-3</v>
      </c>
      <c r="I18" s="2">
        <v>8.9999999999999993E-3</v>
      </c>
      <c r="J18" s="2">
        <v>8.9999999999999993E-3</v>
      </c>
      <c r="K18" s="2">
        <v>8.9999999999999993E-3</v>
      </c>
      <c r="L18" s="2">
        <v>8.9999999999999993E-3</v>
      </c>
      <c r="M18" s="2">
        <v>8.9999999999999993E-3</v>
      </c>
      <c r="N18" s="2">
        <v>8.9999999999999993E-3</v>
      </c>
      <c r="O18" s="2">
        <v>8.9999999999999993E-3</v>
      </c>
      <c r="P18" s="2">
        <v>8.9999999999999993E-3</v>
      </c>
      <c r="Q18" s="2">
        <v>8.9999999999999993E-3</v>
      </c>
      <c r="R18" s="2">
        <v>8.9999999999999993E-3</v>
      </c>
      <c r="S18" s="2">
        <v>8.9999999999999993E-3</v>
      </c>
      <c r="T18" s="2">
        <v>8.9999999999999993E-3</v>
      </c>
      <c r="U18" s="2">
        <v>8.9999999999999993E-3</v>
      </c>
      <c r="V18" s="2">
        <v>8.9999999999999993E-3</v>
      </c>
      <c r="W18" s="2">
        <v>8.9999999999999993E-3</v>
      </c>
      <c r="X18" s="2">
        <v>8.9999999999999993E-3</v>
      </c>
      <c r="Y18" s="2">
        <v>8.9999999999999993E-3</v>
      </c>
      <c r="Z18" s="2">
        <v>8.9999999999999993E-3</v>
      </c>
    </row>
    <row r="19" spans="1:26" x14ac:dyDescent="0.25">
      <c r="A19" t="s">
        <v>74</v>
      </c>
      <c r="B19" t="s">
        <v>75</v>
      </c>
      <c r="C19">
        <v>45.5</v>
      </c>
      <c r="D19">
        <v>46.3</v>
      </c>
      <c r="E19">
        <v>42.1</v>
      </c>
      <c r="F19">
        <v>36</v>
      </c>
      <c r="G19">
        <v>21</v>
      </c>
      <c r="H19">
        <v>88</v>
      </c>
      <c r="I19">
        <v>85</v>
      </c>
      <c r="J19">
        <v>60</v>
      </c>
      <c r="K19">
        <v>33.4</v>
      </c>
      <c r="L19">
        <v>64</v>
      </c>
      <c r="M19">
        <v>54</v>
      </c>
      <c r="N19">
        <v>44.4</v>
      </c>
      <c r="O19">
        <v>66</v>
      </c>
      <c r="P19">
        <v>46.3</v>
      </c>
      <c r="Q19">
        <v>38.4</v>
      </c>
      <c r="R19">
        <v>37</v>
      </c>
      <c r="S19">
        <v>39.799999999999997</v>
      </c>
      <c r="T19">
        <v>37.9</v>
      </c>
      <c r="U19">
        <v>54.3</v>
      </c>
      <c r="V19">
        <v>64.3</v>
      </c>
      <c r="W19">
        <v>63.5</v>
      </c>
      <c r="X19">
        <v>39.4</v>
      </c>
      <c r="Y19">
        <v>41.4</v>
      </c>
      <c r="Z19">
        <v>70</v>
      </c>
    </row>
    <row r="20" spans="1:26" x14ac:dyDescent="0.25">
      <c r="A20" t="s">
        <v>76</v>
      </c>
      <c r="B20" t="s">
        <v>77</v>
      </c>
      <c r="C20">
        <v>46</v>
      </c>
      <c r="D20">
        <v>34</v>
      </c>
      <c r="E20">
        <v>34</v>
      </c>
      <c r="F20">
        <v>37</v>
      </c>
      <c r="G20">
        <v>15</v>
      </c>
      <c r="H20">
        <v>50</v>
      </c>
      <c r="I20">
        <v>43</v>
      </c>
      <c r="J20">
        <v>85</v>
      </c>
      <c r="K20">
        <v>80</v>
      </c>
      <c r="L20">
        <v>20</v>
      </c>
      <c r="M20">
        <v>46</v>
      </c>
      <c r="N20">
        <v>49</v>
      </c>
      <c r="O20">
        <v>21</v>
      </c>
      <c r="P20">
        <v>48</v>
      </c>
      <c r="Q20">
        <v>29</v>
      </c>
      <c r="R20">
        <v>48</v>
      </c>
      <c r="S20">
        <v>50</v>
      </c>
      <c r="T20">
        <v>52</v>
      </c>
      <c r="U20">
        <v>76</v>
      </c>
      <c r="V20">
        <v>49</v>
      </c>
      <c r="W20">
        <v>51</v>
      </c>
      <c r="X20">
        <v>56</v>
      </c>
      <c r="Y20">
        <v>58</v>
      </c>
      <c r="Z20">
        <v>73</v>
      </c>
    </row>
    <row r="21" spans="1:26" x14ac:dyDescent="0.25">
      <c r="A21" t="s">
        <v>78</v>
      </c>
      <c r="B21" t="s">
        <v>79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0.02</v>
      </c>
      <c r="W21">
        <v>0.01</v>
      </c>
      <c r="X21">
        <v>0.01</v>
      </c>
      <c r="Y21">
        <v>0.01</v>
      </c>
      <c r="Z21">
        <v>0.01</v>
      </c>
    </row>
    <row r="22" spans="1:26" x14ac:dyDescent="0.25">
      <c r="A22" t="s">
        <v>80</v>
      </c>
      <c r="B22" t="s">
        <v>81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</row>
    <row r="23" spans="1:26" x14ac:dyDescent="0.25">
      <c r="A23" t="s">
        <v>82</v>
      </c>
      <c r="B23" t="s">
        <v>81</v>
      </c>
      <c r="C23">
        <v>26</v>
      </c>
      <c r="D23">
        <v>26</v>
      </c>
      <c r="E23">
        <v>26</v>
      </c>
      <c r="F23">
        <v>30</v>
      </c>
      <c r="G23">
        <v>26</v>
      </c>
      <c r="H23">
        <v>26</v>
      </c>
      <c r="I23">
        <v>26</v>
      </c>
      <c r="J23">
        <v>35</v>
      </c>
      <c r="K23">
        <v>26</v>
      </c>
      <c r="L23">
        <v>26</v>
      </c>
      <c r="M23">
        <v>26</v>
      </c>
      <c r="N23">
        <v>26</v>
      </c>
      <c r="O23">
        <v>26</v>
      </c>
      <c r="P23">
        <v>26</v>
      </c>
      <c r="Q23">
        <v>26</v>
      </c>
      <c r="R23">
        <v>26</v>
      </c>
      <c r="S23">
        <v>26</v>
      </c>
      <c r="T23">
        <v>26</v>
      </c>
      <c r="U23">
        <v>26</v>
      </c>
      <c r="V23">
        <v>26</v>
      </c>
      <c r="W23">
        <v>49</v>
      </c>
      <c r="X23">
        <v>26</v>
      </c>
      <c r="Y23">
        <v>32</v>
      </c>
      <c r="Z23">
        <v>31</v>
      </c>
    </row>
    <row r="24" spans="1:26" ht="45" x14ac:dyDescent="0.25">
      <c r="A24" t="s">
        <v>83</v>
      </c>
      <c r="B24" s="1" t="s">
        <v>84</v>
      </c>
      <c r="D24">
        <v>15.7</v>
      </c>
      <c r="E24">
        <v>14.1</v>
      </c>
      <c r="F24">
        <v>10</v>
      </c>
      <c r="G24">
        <v>20.6</v>
      </c>
      <c r="H24">
        <v>16.2</v>
      </c>
      <c r="I24">
        <v>20</v>
      </c>
      <c r="J24">
        <v>9.9</v>
      </c>
      <c r="K24">
        <v>7.23</v>
      </c>
      <c r="L24">
        <v>13.4</v>
      </c>
      <c r="M24">
        <v>18.399999999999999</v>
      </c>
      <c r="N24">
        <v>11.7</v>
      </c>
      <c r="O24">
        <v>16.899999999999999</v>
      </c>
      <c r="P24">
        <v>14.2</v>
      </c>
      <c r="Q24">
        <v>7.61</v>
      </c>
      <c r="R24">
        <v>9.7899999999999991</v>
      </c>
      <c r="S24">
        <v>11.8</v>
      </c>
      <c r="T24">
        <v>9.32</v>
      </c>
      <c r="U24">
        <v>9.51</v>
      </c>
      <c r="V24">
        <v>27.9</v>
      </c>
      <c r="W24">
        <v>18.5</v>
      </c>
      <c r="X24">
        <v>13</v>
      </c>
      <c r="Y24">
        <v>12.3</v>
      </c>
      <c r="Z24">
        <v>12.1</v>
      </c>
    </row>
    <row r="25" spans="1:26" x14ac:dyDescent="0.25">
      <c r="A25" t="s">
        <v>85</v>
      </c>
      <c r="B25" t="s">
        <v>86</v>
      </c>
      <c r="C25">
        <v>2E-3</v>
      </c>
      <c r="E25">
        <v>2E-3</v>
      </c>
      <c r="G25">
        <v>2E-3</v>
      </c>
      <c r="H25">
        <v>2E-3</v>
      </c>
      <c r="I25">
        <v>2E-3</v>
      </c>
      <c r="J25">
        <v>2E-3</v>
      </c>
      <c r="K25">
        <v>2E-3</v>
      </c>
      <c r="L25">
        <v>2E-3</v>
      </c>
      <c r="M25">
        <v>2E-3</v>
      </c>
      <c r="N25">
        <v>2E-3</v>
      </c>
      <c r="O25">
        <v>2E-3</v>
      </c>
      <c r="P25">
        <v>2E-3</v>
      </c>
      <c r="Q25">
        <v>2E-3</v>
      </c>
      <c r="R25">
        <v>2E-3</v>
      </c>
      <c r="S25">
        <v>2E-3</v>
      </c>
      <c r="T25">
        <v>2E-3</v>
      </c>
      <c r="U25">
        <v>2E-3</v>
      </c>
      <c r="V25">
        <v>2E-3</v>
      </c>
      <c r="W25">
        <v>2E-3</v>
      </c>
      <c r="X25">
        <v>2E-3</v>
      </c>
      <c r="Y25">
        <v>2E-3</v>
      </c>
      <c r="Z25">
        <v>2E-3</v>
      </c>
    </row>
    <row r="26" spans="1:26" s="2" customFormat="1" x14ac:dyDescent="0.25">
      <c r="A26" s="2" t="s">
        <v>87</v>
      </c>
      <c r="B26" s="2" t="s">
        <v>88</v>
      </c>
      <c r="C26" s="2">
        <v>0.39</v>
      </c>
      <c r="D26" s="2">
        <v>0.79</v>
      </c>
      <c r="E26" s="2">
        <v>0.38</v>
      </c>
      <c r="F26" s="2">
        <v>0.59</v>
      </c>
      <c r="G26" s="2">
        <v>0.12</v>
      </c>
      <c r="H26" s="2">
        <v>0.53</v>
      </c>
      <c r="I26" s="2">
        <v>0.77</v>
      </c>
      <c r="J26" s="2">
        <v>0.4</v>
      </c>
      <c r="K26" s="2">
        <v>0.57999999999999996</v>
      </c>
      <c r="L26" s="2">
        <v>0.34</v>
      </c>
      <c r="M26" s="2">
        <v>0.48</v>
      </c>
      <c r="N26" s="2">
        <v>1.01</v>
      </c>
      <c r="O26" s="2">
        <v>0.81</v>
      </c>
      <c r="P26" s="2">
        <v>1.46</v>
      </c>
      <c r="Q26" s="2">
        <v>0.41</v>
      </c>
      <c r="R26" s="2">
        <v>0.72</v>
      </c>
      <c r="S26" s="2">
        <v>0.55000000000000004</v>
      </c>
      <c r="T26" s="2">
        <v>0.63</v>
      </c>
      <c r="U26" s="2">
        <v>0.95</v>
      </c>
      <c r="V26" s="2">
        <v>1.73</v>
      </c>
      <c r="W26" s="2">
        <v>0.7</v>
      </c>
      <c r="X26" s="2">
        <v>0.48</v>
      </c>
      <c r="Y26" s="2">
        <v>0.42</v>
      </c>
      <c r="Z26" s="2">
        <v>0.55000000000000004</v>
      </c>
    </row>
    <row r="27" spans="1:26" s="2" customFormat="1" x14ac:dyDescent="0.25">
      <c r="A27" s="2" t="s">
        <v>89</v>
      </c>
      <c r="B27" s="2" t="s">
        <v>88</v>
      </c>
      <c r="C27" s="2">
        <v>1.57</v>
      </c>
      <c r="D27" s="2">
        <v>1.75</v>
      </c>
      <c r="E27" s="2">
        <v>1.37</v>
      </c>
      <c r="F27" s="2">
        <v>1.5</v>
      </c>
      <c r="G27" s="2">
        <v>0.59</v>
      </c>
      <c r="H27" s="2">
        <v>1.28</v>
      </c>
      <c r="I27" s="2">
        <v>1.47</v>
      </c>
      <c r="J27" s="2">
        <v>2.59</v>
      </c>
      <c r="K27" s="2">
        <v>1.67</v>
      </c>
      <c r="L27" s="2">
        <v>1.69</v>
      </c>
      <c r="M27" s="2">
        <v>2.1</v>
      </c>
      <c r="N27" s="2">
        <v>1.39</v>
      </c>
      <c r="O27" s="2">
        <v>1.45</v>
      </c>
      <c r="P27" s="2">
        <v>2.27</v>
      </c>
      <c r="Q27" s="2">
        <v>1.56</v>
      </c>
      <c r="R27" s="2">
        <v>1.75</v>
      </c>
      <c r="S27" s="2">
        <v>0.7</v>
      </c>
      <c r="T27" s="2">
        <v>1.19</v>
      </c>
      <c r="U27" s="2">
        <v>2.5499999999999998</v>
      </c>
      <c r="V27" s="2">
        <v>2.5</v>
      </c>
      <c r="W27" s="2">
        <v>1.93</v>
      </c>
      <c r="X27" s="2">
        <v>1.44</v>
      </c>
      <c r="Y27" s="2">
        <v>2.08</v>
      </c>
      <c r="Z27" s="2">
        <v>2.19</v>
      </c>
    </row>
    <row r="28" spans="1:26" x14ac:dyDescent="0.25">
      <c r="A28" t="s">
        <v>90</v>
      </c>
      <c r="B28" t="s">
        <v>91</v>
      </c>
      <c r="C28">
        <v>0.05</v>
      </c>
      <c r="D28">
        <v>0.16</v>
      </c>
      <c r="E28">
        <v>0.05</v>
      </c>
      <c r="F28">
        <v>0.05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0.51</v>
      </c>
      <c r="N28">
        <v>0.22</v>
      </c>
      <c r="O28">
        <v>0.05</v>
      </c>
      <c r="P28">
        <v>0.05</v>
      </c>
      <c r="Q28">
        <v>0.05</v>
      </c>
      <c r="R28">
        <v>0.2</v>
      </c>
      <c r="S28">
        <v>0.05</v>
      </c>
      <c r="T28">
        <v>0.05</v>
      </c>
      <c r="U28">
        <v>0.05</v>
      </c>
      <c r="V28">
        <v>0.05</v>
      </c>
      <c r="W28">
        <v>0.05</v>
      </c>
      <c r="X28">
        <v>0.05</v>
      </c>
      <c r="Y28">
        <v>0.05</v>
      </c>
      <c r="Z28">
        <v>0.3</v>
      </c>
    </row>
    <row r="29" spans="1:26" x14ac:dyDescent="0.25">
      <c r="A29" t="s">
        <v>92</v>
      </c>
      <c r="B29" t="s">
        <v>93</v>
      </c>
      <c r="C29">
        <v>0.08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0.06</v>
      </c>
      <c r="K29">
        <v>0.02</v>
      </c>
      <c r="L29">
        <v>0.03</v>
      </c>
      <c r="M29">
        <v>0.02</v>
      </c>
      <c r="N29">
        <v>0.02</v>
      </c>
      <c r="O29">
        <v>0.02</v>
      </c>
      <c r="P29">
        <v>0.02</v>
      </c>
      <c r="Q29">
        <v>0.14000000000000001</v>
      </c>
      <c r="R29">
        <v>0.02</v>
      </c>
      <c r="S29">
        <v>0.02</v>
      </c>
      <c r="T29">
        <v>0.02</v>
      </c>
      <c r="U29">
        <v>0.02</v>
      </c>
      <c r="V29">
        <v>0.04</v>
      </c>
      <c r="W29">
        <v>0.02</v>
      </c>
      <c r="X29">
        <v>0.04</v>
      </c>
      <c r="Y29">
        <v>0.02</v>
      </c>
      <c r="Z29">
        <v>0.02</v>
      </c>
    </row>
    <row r="30" spans="1:26" x14ac:dyDescent="0.25">
      <c r="A30" t="s">
        <v>94</v>
      </c>
      <c r="B30" t="s">
        <v>95</v>
      </c>
      <c r="C30">
        <v>0.1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  <c r="Z30">
        <v>0.1</v>
      </c>
    </row>
    <row r="31" spans="1:26" x14ac:dyDescent="0.25">
      <c r="A31" t="s">
        <v>96</v>
      </c>
      <c r="B31" t="s">
        <v>97</v>
      </c>
      <c r="C31">
        <v>0.09</v>
      </c>
      <c r="D31">
        <v>7.0000000000000007E-2</v>
      </c>
      <c r="E31">
        <v>0.1</v>
      </c>
      <c r="F31">
        <v>0.06</v>
      </c>
      <c r="G31">
        <v>0.04</v>
      </c>
      <c r="H31">
        <v>0.06</v>
      </c>
      <c r="I31">
        <v>0.1</v>
      </c>
      <c r="J31">
        <v>0.08</v>
      </c>
      <c r="K31">
        <v>2.5000000000000001E-2</v>
      </c>
      <c r="L31">
        <v>7.0000000000000007E-2</v>
      </c>
      <c r="M31">
        <v>0.1</v>
      </c>
      <c r="N31">
        <v>7.0000000000000007E-2</v>
      </c>
      <c r="O31">
        <v>0.18</v>
      </c>
      <c r="P31">
        <v>0.15</v>
      </c>
      <c r="Q31">
        <v>0.06</v>
      </c>
      <c r="R31">
        <v>0.06</v>
      </c>
      <c r="S31">
        <v>0.08</v>
      </c>
      <c r="T31">
        <v>7.0000000000000007E-2</v>
      </c>
      <c r="U31">
        <v>0.1</v>
      </c>
      <c r="V31">
        <v>0.2</v>
      </c>
      <c r="W31">
        <v>0.16900000000000001</v>
      </c>
      <c r="X31">
        <v>4.1000000000000002E-2</v>
      </c>
      <c r="Y31">
        <v>0.04</v>
      </c>
      <c r="Z31">
        <v>3.2000000000000001E-2</v>
      </c>
    </row>
    <row r="32" spans="1:26" x14ac:dyDescent="0.25">
      <c r="A32" t="s">
        <v>98</v>
      </c>
      <c r="B32" t="s">
        <v>97</v>
      </c>
      <c r="C32">
        <v>0.2</v>
      </c>
      <c r="D32">
        <v>0.14000000000000001</v>
      </c>
      <c r="E32">
        <v>0.13</v>
      </c>
      <c r="F32">
        <v>0.09</v>
      </c>
      <c r="G32">
        <v>0.06</v>
      </c>
      <c r="H32">
        <v>7.0000000000000007E-2</v>
      </c>
      <c r="I32">
        <v>0.13</v>
      </c>
      <c r="J32">
        <v>0.09</v>
      </c>
      <c r="K32">
        <v>2.5000000000000001E-2</v>
      </c>
      <c r="L32">
        <v>0.09</v>
      </c>
      <c r="M32">
        <v>0.16</v>
      </c>
      <c r="N32">
        <v>7.0000000000000007E-2</v>
      </c>
      <c r="O32">
        <v>0.18</v>
      </c>
      <c r="P32">
        <v>0.17</v>
      </c>
      <c r="Q32">
        <v>7.0000000000000007E-2</v>
      </c>
      <c r="R32">
        <v>0.1</v>
      </c>
      <c r="S32">
        <v>0.13</v>
      </c>
      <c r="T32">
        <v>7.0000000000000007E-2</v>
      </c>
      <c r="U32">
        <v>0.14000000000000001</v>
      </c>
      <c r="V32">
        <v>0.3</v>
      </c>
      <c r="W32">
        <v>0.192</v>
      </c>
      <c r="X32">
        <v>7.6999999999999999E-2</v>
      </c>
      <c r="Y32">
        <v>6.6000000000000003E-2</v>
      </c>
      <c r="Z32">
        <v>0.08</v>
      </c>
    </row>
    <row r="33" spans="1:26" x14ac:dyDescent="0.25">
      <c r="A33" t="s">
        <v>99</v>
      </c>
      <c r="B33" t="s">
        <v>100</v>
      </c>
      <c r="C33">
        <v>2.0000000000000001E-4</v>
      </c>
      <c r="D33">
        <v>2.0000000000000001E-4</v>
      </c>
      <c r="E33">
        <v>2.0000000000000001E-4</v>
      </c>
      <c r="F33">
        <v>2.0000000000000001E-4</v>
      </c>
      <c r="G33">
        <v>2.0000000000000001E-4</v>
      </c>
      <c r="H33">
        <v>2.0000000000000001E-4</v>
      </c>
      <c r="I33">
        <v>2.0000000000000001E-4</v>
      </c>
      <c r="J33">
        <v>2.0000000000000001E-4</v>
      </c>
      <c r="K33">
        <v>2.0000000000000001E-4</v>
      </c>
      <c r="L33">
        <v>2.0000000000000001E-4</v>
      </c>
      <c r="M33">
        <v>2.0000000000000001E-4</v>
      </c>
      <c r="N33">
        <v>2.0000000000000001E-4</v>
      </c>
      <c r="O33">
        <v>2.0000000000000001E-4</v>
      </c>
      <c r="P33">
        <v>2.0000000000000001E-4</v>
      </c>
      <c r="Q33">
        <v>2.0000000000000001E-4</v>
      </c>
      <c r="R33">
        <v>2.0000000000000001E-4</v>
      </c>
      <c r="S33">
        <v>2.0000000000000001E-4</v>
      </c>
      <c r="T33">
        <v>2.0000000000000001E-4</v>
      </c>
      <c r="U33">
        <v>2.0000000000000001E-4</v>
      </c>
      <c r="V33">
        <v>2.0000000000000001E-4</v>
      </c>
      <c r="W33">
        <v>2.0000000000000001E-4</v>
      </c>
      <c r="X33">
        <v>2.0000000000000001E-4</v>
      </c>
      <c r="Y33">
        <v>2.0000000000000001E-4</v>
      </c>
      <c r="Z33">
        <v>2.0000000000000001E-4</v>
      </c>
    </row>
    <row r="34" spans="1:26" x14ac:dyDescent="0.25">
      <c r="A34" t="s">
        <v>101</v>
      </c>
      <c r="B34" t="s">
        <v>102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  <c r="M34">
        <v>0.01</v>
      </c>
      <c r="N34">
        <v>0.01</v>
      </c>
      <c r="O34">
        <v>0.01</v>
      </c>
      <c r="P34">
        <v>0.01</v>
      </c>
      <c r="Q34">
        <v>0.01</v>
      </c>
      <c r="R34">
        <v>0.01</v>
      </c>
      <c r="S34">
        <v>0.01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</row>
    <row r="35" spans="1:26" x14ac:dyDescent="0.25">
      <c r="A35" t="s">
        <v>103</v>
      </c>
      <c r="B35" t="s">
        <v>104</v>
      </c>
      <c r="C35">
        <v>0.17</v>
      </c>
      <c r="D35">
        <v>0.1</v>
      </c>
      <c r="E35">
        <v>0.67</v>
      </c>
      <c r="F35">
        <v>0.09</v>
      </c>
      <c r="G35">
        <v>0.17</v>
      </c>
      <c r="H35">
        <v>0.15</v>
      </c>
      <c r="I35">
        <v>0.14000000000000001</v>
      </c>
      <c r="J35">
        <v>0.13</v>
      </c>
      <c r="K35">
        <v>0.19</v>
      </c>
      <c r="L35">
        <v>0.13</v>
      </c>
      <c r="M35">
        <v>0.1</v>
      </c>
      <c r="N35">
        <v>0.02</v>
      </c>
      <c r="O35">
        <v>7.0000000000000007E-2</v>
      </c>
      <c r="P35">
        <v>0.2</v>
      </c>
      <c r="Q35">
        <v>0.11</v>
      </c>
      <c r="R35">
        <v>7.0000000000000007E-2</v>
      </c>
      <c r="S35">
        <v>0.27</v>
      </c>
      <c r="T35">
        <v>0.1</v>
      </c>
      <c r="U35">
        <v>0.12</v>
      </c>
      <c r="V35">
        <v>0.13</v>
      </c>
      <c r="W35">
        <v>0.06</v>
      </c>
      <c r="X35">
        <v>0.06</v>
      </c>
      <c r="Y35">
        <v>0.06</v>
      </c>
      <c r="Z35">
        <v>0.18</v>
      </c>
    </row>
    <row r="36" spans="1:26" x14ac:dyDescent="0.25">
      <c r="A36" t="s">
        <v>105</v>
      </c>
      <c r="B36" t="s">
        <v>106</v>
      </c>
      <c r="C36">
        <v>0.05</v>
      </c>
      <c r="D36">
        <v>0.02</v>
      </c>
      <c r="E36">
        <v>0.05</v>
      </c>
      <c r="F36">
        <v>0.02</v>
      </c>
      <c r="G36">
        <v>0.02</v>
      </c>
      <c r="H36">
        <v>0.02</v>
      </c>
      <c r="I36">
        <v>0.02</v>
      </c>
      <c r="J36">
        <v>0.02</v>
      </c>
      <c r="K36">
        <v>0.02</v>
      </c>
      <c r="L36">
        <v>0.02</v>
      </c>
      <c r="M36">
        <v>0.02</v>
      </c>
      <c r="N36">
        <v>0.02</v>
      </c>
      <c r="O36">
        <v>0.02</v>
      </c>
      <c r="P36">
        <v>0.02</v>
      </c>
      <c r="Q36">
        <v>0.02</v>
      </c>
      <c r="R36">
        <v>0.02</v>
      </c>
      <c r="S36">
        <v>0.02</v>
      </c>
      <c r="T36">
        <v>0.03</v>
      </c>
      <c r="U36">
        <v>0.02</v>
      </c>
      <c r="V36">
        <v>0.02</v>
      </c>
      <c r="W36">
        <v>0.02</v>
      </c>
      <c r="X36">
        <v>0.02</v>
      </c>
      <c r="Y36">
        <v>0.03</v>
      </c>
      <c r="Z36">
        <v>0.02</v>
      </c>
    </row>
    <row r="37" spans="1:26" x14ac:dyDescent="0.25">
      <c r="A37" t="s">
        <v>107</v>
      </c>
      <c r="B37" t="s">
        <v>140</v>
      </c>
      <c r="C37">
        <v>7.0000000000000007E-2</v>
      </c>
      <c r="D37">
        <v>0.06</v>
      </c>
      <c r="E37">
        <v>0.15</v>
      </c>
      <c r="F37">
        <v>0.06</v>
      </c>
      <c r="G37">
        <v>0.06</v>
      </c>
      <c r="H37">
        <v>0.14000000000000001</v>
      </c>
      <c r="I37">
        <v>0.06</v>
      </c>
      <c r="J37">
        <v>0.21</v>
      </c>
      <c r="K37">
        <v>0.06</v>
      </c>
      <c r="L37">
        <v>0.18</v>
      </c>
      <c r="M37">
        <v>0.06</v>
      </c>
      <c r="N37">
        <v>0.06</v>
      </c>
      <c r="O37">
        <v>0.06</v>
      </c>
      <c r="P37">
        <v>0.06</v>
      </c>
      <c r="Q37">
        <v>0.06</v>
      </c>
      <c r="R37">
        <v>0.06</v>
      </c>
      <c r="S37">
        <v>0.06</v>
      </c>
      <c r="T37">
        <v>0.06</v>
      </c>
      <c r="U37">
        <v>0.06</v>
      </c>
      <c r="V37">
        <v>0.06</v>
      </c>
      <c r="W37">
        <v>0.06</v>
      </c>
      <c r="X37">
        <v>0.06</v>
      </c>
      <c r="Y37">
        <v>0.06</v>
      </c>
      <c r="Z37">
        <v>0.06</v>
      </c>
    </row>
    <row r="38" spans="1:26" x14ac:dyDescent="0.25">
      <c r="A38" t="s">
        <v>109</v>
      </c>
      <c r="B38" t="s">
        <v>86</v>
      </c>
      <c r="C38">
        <v>2.5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  <c r="P38">
        <v>2.82</v>
      </c>
      <c r="Q38">
        <v>2.5</v>
      </c>
      <c r="R38">
        <v>2.5</v>
      </c>
      <c r="S38">
        <v>2.5</v>
      </c>
      <c r="T38">
        <v>2.5</v>
      </c>
      <c r="U38">
        <v>2.5</v>
      </c>
      <c r="V38">
        <v>2.5</v>
      </c>
      <c r="W38">
        <v>2.5</v>
      </c>
      <c r="X38">
        <v>2.5</v>
      </c>
      <c r="Y38">
        <v>2.5</v>
      </c>
      <c r="Z38">
        <v>2.5</v>
      </c>
    </row>
    <row r="39" spans="1:26" x14ac:dyDescent="0.25">
      <c r="A39" t="s">
        <v>110</v>
      </c>
      <c r="B39" t="s">
        <v>81</v>
      </c>
      <c r="C39">
        <v>6.38</v>
      </c>
      <c r="D39">
        <v>7.22</v>
      </c>
      <c r="E39">
        <v>7.81</v>
      </c>
      <c r="F39">
        <v>6.32</v>
      </c>
      <c r="G39">
        <v>5.9</v>
      </c>
      <c r="H39">
        <v>6.07</v>
      </c>
      <c r="I39">
        <v>3.38</v>
      </c>
      <c r="J39">
        <v>4.49</v>
      </c>
      <c r="K39">
        <v>6.46</v>
      </c>
      <c r="L39">
        <v>6.65</v>
      </c>
      <c r="M39">
        <v>5.26</v>
      </c>
      <c r="N39">
        <v>5.0999999999999996</v>
      </c>
      <c r="O39">
        <v>5.47</v>
      </c>
      <c r="P39">
        <v>4.47</v>
      </c>
      <c r="Q39">
        <v>5.3</v>
      </c>
      <c r="R39">
        <v>5.82</v>
      </c>
      <c r="S39">
        <v>6.8</v>
      </c>
      <c r="T39">
        <v>6.8</v>
      </c>
      <c r="U39">
        <v>7.53</v>
      </c>
      <c r="V39">
        <v>6.8</v>
      </c>
      <c r="W39">
        <v>6.63</v>
      </c>
      <c r="Y39">
        <v>5.53</v>
      </c>
      <c r="Z39">
        <v>5.08</v>
      </c>
    </row>
    <row r="40" spans="1:26" x14ac:dyDescent="0.25">
      <c r="A40" t="s">
        <v>111</v>
      </c>
      <c r="B40" t="s">
        <v>46</v>
      </c>
      <c r="C40">
        <v>7.63</v>
      </c>
      <c r="D40">
        <v>6.77</v>
      </c>
      <c r="E40">
        <v>7.47</v>
      </c>
      <c r="F40">
        <v>8.2100000000000009</v>
      </c>
      <c r="G40">
        <v>7.2</v>
      </c>
      <c r="H40">
        <v>7.7</v>
      </c>
      <c r="I40">
        <v>6.98</v>
      </c>
      <c r="J40">
        <v>7.44</v>
      </c>
      <c r="K40">
        <v>5.95</v>
      </c>
      <c r="L40">
        <v>6.77</v>
      </c>
      <c r="M40">
        <v>6.15</v>
      </c>
      <c r="N40">
        <v>7.05</v>
      </c>
      <c r="O40">
        <v>6.36</v>
      </c>
      <c r="P40">
        <v>6.62</v>
      </c>
      <c r="Q40">
        <v>6.84</v>
      </c>
      <c r="R40">
        <v>6.56</v>
      </c>
      <c r="S40">
        <v>8.08</v>
      </c>
      <c r="T40">
        <v>6.48</v>
      </c>
      <c r="U40">
        <v>7.05</v>
      </c>
      <c r="V40">
        <v>7.39</v>
      </c>
      <c r="W40">
        <v>7.7</v>
      </c>
      <c r="X40">
        <v>7.63</v>
      </c>
      <c r="Y40">
        <v>6.36</v>
      </c>
      <c r="Z40">
        <v>6.69</v>
      </c>
    </row>
    <row r="41" spans="1:26" x14ac:dyDescent="0.25">
      <c r="A41" t="s">
        <v>112</v>
      </c>
      <c r="B41" t="s">
        <v>113</v>
      </c>
      <c r="C41">
        <v>5.0000000000000001E-3</v>
      </c>
      <c r="D41">
        <v>5.0000000000000001E-3</v>
      </c>
      <c r="E41">
        <v>5.0000000000000001E-3</v>
      </c>
      <c r="F41">
        <v>5.0000000000000001E-3</v>
      </c>
      <c r="G41">
        <v>5.0000000000000001E-3</v>
      </c>
      <c r="H41">
        <v>5.0000000000000001E-3</v>
      </c>
      <c r="I41">
        <v>5.0000000000000001E-3</v>
      </c>
      <c r="J41">
        <v>5.0000000000000001E-3</v>
      </c>
      <c r="K41">
        <v>5.0000000000000001E-3</v>
      </c>
      <c r="L41">
        <v>5.0000000000000001E-3</v>
      </c>
      <c r="M41">
        <v>5.0000000000000001E-3</v>
      </c>
      <c r="N41">
        <v>5.0000000000000001E-3</v>
      </c>
      <c r="O41">
        <v>5.0000000000000001E-3</v>
      </c>
      <c r="P41">
        <v>5.0000000000000001E-3</v>
      </c>
      <c r="Q41">
        <v>5.0000000000000001E-3</v>
      </c>
      <c r="R41">
        <v>5.0000000000000001E-3</v>
      </c>
      <c r="S41">
        <v>5.0000000000000001E-3</v>
      </c>
      <c r="T41">
        <v>5.0000000000000001E-3</v>
      </c>
      <c r="U41">
        <v>5.0000000000000001E-3</v>
      </c>
      <c r="V41">
        <v>5.0000000000000001E-3</v>
      </c>
      <c r="W41">
        <v>5.0000000000000001E-3</v>
      </c>
      <c r="X41">
        <v>5.0000000000000001E-3</v>
      </c>
      <c r="Y41">
        <v>5.0000000000000001E-3</v>
      </c>
      <c r="Z41">
        <v>5.0000000000000001E-3</v>
      </c>
    </row>
    <row r="42" spans="1:26" x14ac:dyDescent="0.25">
      <c r="A42" t="s">
        <v>114</v>
      </c>
      <c r="B42" t="s">
        <v>115</v>
      </c>
      <c r="C42">
        <v>0.01</v>
      </c>
      <c r="D42">
        <v>0.01</v>
      </c>
      <c r="E42">
        <v>0.01</v>
      </c>
      <c r="F42">
        <v>0.01</v>
      </c>
      <c r="G42">
        <v>0.01</v>
      </c>
      <c r="H42">
        <v>0.01</v>
      </c>
      <c r="I42">
        <v>0.01</v>
      </c>
      <c r="J42">
        <v>0.01</v>
      </c>
      <c r="K42">
        <v>0.01</v>
      </c>
      <c r="L42">
        <v>0.01</v>
      </c>
      <c r="M42">
        <v>0.01</v>
      </c>
      <c r="N42">
        <v>0.01</v>
      </c>
      <c r="O42">
        <v>0.01</v>
      </c>
      <c r="P42">
        <v>0.01</v>
      </c>
      <c r="Q42">
        <v>0.01</v>
      </c>
      <c r="R42">
        <v>0.01</v>
      </c>
      <c r="S42">
        <v>0.01</v>
      </c>
      <c r="T42">
        <v>0.01</v>
      </c>
      <c r="U42">
        <v>0.01</v>
      </c>
      <c r="V42">
        <v>0.01</v>
      </c>
      <c r="W42">
        <v>0.01</v>
      </c>
      <c r="X42">
        <v>0.01</v>
      </c>
      <c r="Y42">
        <v>0.01</v>
      </c>
      <c r="Z42">
        <v>0.01</v>
      </c>
    </row>
    <row r="43" spans="1:26" x14ac:dyDescent="0.25">
      <c r="A43" t="s">
        <v>116</v>
      </c>
      <c r="B43" t="s">
        <v>117</v>
      </c>
      <c r="C43">
        <v>39</v>
      </c>
      <c r="D43">
        <v>40</v>
      </c>
      <c r="E43">
        <v>33.5</v>
      </c>
      <c r="F43">
        <v>23.5</v>
      </c>
      <c r="G43">
        <v>29</v>
      </c>
      <c r="H43">
        <v>61</v>
      </c>
      <c r="I43">
        <v>69.5</v>
      </c>
      <c r="J43">
        <v>49</v>
      </c>
      <c r="K43">
        <v>27.3</v>
      </c>
      <c r="L43">
        <v>34.5</v>
      </c>
      <c r="M43">
        <v>48</v>
      </c>
      <c r="N43">
        <v>36.5</v>
      </c>
      <c r="O43">
        <v>37</v>
      </c>
      <c r="P43">
        <v>35.5</v>
      </c>
      <c r="Q43">
        <v>23.5</v>
      </c>
      <c r="R43">
        <v>30</v>
      </c>
      <c r="S43">
        <v>33.5</v>
      </c>
      <c r="T43">
        <v>28.5</v>
      </c>
      <c r="U43">
        <v>45</v>
      </c>
      <c r="V43">
        <v>35.5</v>
      </c>
      <c r="W43">
        <v>35</v>
      </c>
      <c r="X43">
        <v>27</v>
      </c>
      <c r="Y43">
        <v>32</v>
      </c>
      <c r="Z43">
        <v>53</v>
      </c>
    </row>
    <row r="44" spans="1:26" s="20" customFormat="1" x14ac:dyDescent="0.25">
      <c r="A44" s="20" t="s">
        <v>118</v>
      </c>
      <c r="B44" s="20" t="s">
        <v>119</v>
      </c>
      <c r="C44" s="20">
        <v>12</v>
      </c>
      <c r="D44" s="20">
        <v>24</v>
      </c>
      <c r="E44" s="20">
        <v>11</v>
      </c>
      <c r="F44" s="20">
        <v>11</v>
      </c>
      <c r="G44" s="20">
        <v>11</v>
      </c>
      <c r="H44" s="20">
        <v>11</v>
      </c>
      <c r="I44" s="20">
        <v>11</v>
      </c>
      <c r="J44" s="20">
        <v>95.5</v>
      </c>
      <c r="K44" s="20">
        <v>21.4</v>
      </c>
      <c r="L44" s="20">
        <v>46.5</v>
      </c>
      <c r="M44" s="20">
        <v>15</v>
      </c>
      <c r="N44" s="20">
        <v>11</v>
      </c>
      <c r="O44" s="20">
        <v>11</v>
      </c>
      <c r="P44" s="20">
        <v>12.5</v>
      </c>
      <c r="Q44" s="20">
        <v>15.5</v>
      </c>
      <c r="R44" s="20">
        <v>11</v>
      </c>
      <c r="S44" s="20">
        <v>11</v>
      </c>
      <c r="T44" s="20">
        <v>11.5</v>
      </c>
      <c r="U44" s="20">
        <v>36</v>
      </c>
      <c r="V44" s="20">
        <v>11</v>
      </c>
      <c r="W44" s="20">
        <v>11</v>
      </c>
      <c r="X44" s="20">
        <v>17</v>
      </c>
      <c r="Y44" s="20">
        <v>11</v>
      </c>
      <c r="Z44" s="20">
        <v>35</v>
      </c>
    </row>
    <row r="45" spans="1:26" x14ac:dyDescent="0.25">
      <c r="A45" t="s">
        <v>120</v>
      </c>
      <c r="B45" t="s">
        <v>121</v>
      </c>
      <c r="C45">
        <v>0.3</v>
      </c>
      <c r="E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  <c r="X45">
        <v>0.3</v>
      </c>
      <c r="Y45">
        <v>0.3</v>
      </c>
      <c r="Z45">
        <v>0.3</v>
      </c>
    </row>
    <row r="46" spans="1:26" x14ac:dyDescent="0.25">
      <c r="A46" t="s">
        <v>122</v>
      </c>
      <c r="B46" t="s">
        <v>123</v>
      </c>
      <c r="C46">
        <v>2.98</v>
      </c>
      <c r="D46">
        <v>2.46</v>
      </c>
      <c r="E46">
        <v>2.5299999999999998</v>
      </c>
      <c r="F46">
        <v>1</v>
      </c>
      <c r="G46">
        <v>2.84</v>
      </c>
      <c r="H46">
        <v>1.48</v>
      </c>
      <c r="I46">
        <v>2.37</v>
      </c>
      <c r="J46">
        <v>2.13</v>
      </c>
      <c r="K46">
        <v>2.37</v>
      </c>
      <c r="L46">
        <v>2.14</v>
      </c>
      <c r="M46">
        <v>2.17</v>
      </c>
      <c r="N46">
        <v>2.74</v>
      </c>
      <c r="O46">
        <v>3.77</v>
      </c>
      <c r="P46">
        <v>2.37</v>
      </c>
      <c r="Q46">
        <v>1.3</v>
      </c>
      <c r="R46">
        <v>2.34</v>
      </c>
      <c r="S46">
        <v>1</v>
      </c>
      <c r="T46">
        <v>1</v>
      </c>
      <c r="U46">
        <v>1.1599999999999999</v>
      </c>
      <c r="V46">
        <v>5.32</v>
      </c>
      <c r="W46">
        <v>2.9</v>
      </c>
      <c r="X46">
        <v>1.59</v>
      </c>
      <c r="Y46">
        <v>1.22</v>
      </c>
      <c r="Z46">
        <v>2.46</v>
      </c>
    </row>
    <row r="47" spans="1:26" x14ac:dyDescent="0.25">
      <c r="A47" t="s">
        <v>124</v>
      </c>
      <c r="B47" t="s">
        <v>125</v>
      </c>
      <c r="C47">
        <v>2E-3</v>
      </c>
      <c r="D47">
        <v>2E-3</v>
      </c>
      <c r="E47">
        <v>2E-3</v>
      </c>
      <c r="F47">
        <v>2E-3</v>
      </c>
      <c r="G47">
        <v>2E-3</v>
      </c>
      <c r="H47">
        <v>2E-3</v>
      </c>
      <c r="I47">
        <v>2E-3</v>
      </c>
      <c r="J47">
        <v>2E-3</v>
      </c>
      <c r="K47">
        <v>2E-3</v>
      </c>
      <c r="L47">
        <v>2E-3</v>
      </c>
      <c r="M47">
        <v>2E-3</v>
      </c>
      <c r="N47">
        <v>2E-3</v>
      </c>
      <c r="O47">
        <v>2E-3</v>
      </c>
      <c r="P47">
        <v>2E-3</v>
      </c>
      <c r="Q47">
        <v>2E-3</v>
      </c>
      <c r="R47">
        <v>2E-3</v>
      </c>
      <c r="S47">
        <v>2E-3</v>
      </c>
      <c r="T47">
        <v>2E-3</v>
      </c>
      <c r="U47">
        <v>2E-3</v>
      </c>
      <c r="V47">
        <v>2E-3</v>
      </c>
      <c r="W47">
        <v>2E-3</v>
      </c>
      <c r="X47">
        <v>2E-3</v>
      </c>
      <c r="Y47">
        <v>2E-3</v>
      </c>
      <c r="Z47">
        <v>2E-3</v>
      </c>
    </row>
    <row r="48" spans="1:26" x14ac:dyDescent="0.25">
      <c r="A48" t="s">
        <v>126</v>
      </c>
      <c r="B48" t="s">
        <v>127</v>
      </c>
      <c r="D48">
        <v>26.7</v>
      </c>
      <c r="E48">
        <v>28.1</v>
      </c>
      <c r="F48">
        <v>31.5</v>
      </c>
      <c r="G48">
        <v>28.7</v>
      </c>
      <c r="H48">
        <v>28</v>
      </c>
      <c r="I48">
        <v>25.4</v>
      </c>
      <c r="J48">
        <v>27.7</v>
      </c>
      <c r="K48">
        <v>26</v>
      </c>
      <c r="L48">
        <v>28.3</v>
      </c>
      <c r="M48">
        <v>28.7</v>
      </c>
      <c r="N48">
        <v>30.7</v>
      </c>
      <c r="O48">
        <v>30.1</v>
      </c>
      <c r="P48">
        <v>30</v>
      </c>
      <c r="Q48">
        <v>27.9</v>
      </c>
      <c r="R48">
        <v>29.4</v>
      </c>
      <c r="S48">
        <v>32</v>
      </c>
      <c r="T48">
        <v>28.9</v>
      </c>
      <c r="U48">
        <v>27.1</v>
      </c>
      <c r="V48">
        <v>30.3</v>
      </c>
      <c r="W48">
        <v>27.1</v>
      </c>
      <c r="X48">
        <v>27.1</v>
      </c>
      <c r="Y48">
        <v>29.7</v>
      </c>
      <c r="Z48">
        <v>27</v>
      </c>
    </row>
    <row r="49" spans="1:27" x14ac:dyDescent="0.25">
      <c r="A49" t="s">
        <v>128</v>
      </c>
      <c r="B49" t="s">
        <v>127</v>
      </c>
      <c r="C49">
        <v>25.2</v>
      </c>
      <c r="D49">
        <v>26.7</v>
      </c>
      <c r="E49">
        <v>26</v>
      </c>
      <c r="F49">
        <v>25.3</v>
      </c>
      <c r="G49">
        <v>28.7</v>
      </c>
      <c r="H49">
        <v>25</v>
      </c>
      <c r="I49">
        <v>27</v>
      </c>
      <c r="J49">
        <v>27.7</v>
      </c>
      <c r="K49">
        <v>24.2</v>
      </c>
      <c r="L49">
        <v>21</v>
      </c>
      <c r="M49">
        <v>27.1</v>
      </c>
      <c r="N49">
        <v>28.6</v>
      </c>
      <c r="O49">
        <v>27.3</v>
      </c>
      <c r="P49">
        <v>27.7</v>
      </c>
      <c r="Q49">
        <v>24</v>
      </c>
      <c r="R49">
        <v>27.3</v>
      </c>
      <c r="S49">
        <v>26.7</v>
      </c>
      <c r="T49">
        <v>27.3</v>
      </c>
      <c r="U49">
        <v>26</v>
      </c>
      <c r="V49">
        <v>26.7</v>
      </c>
      <c r="W49">
        <v>26.9</v>
      </c>
      <c r="X49">
        <v>24</v>
      </c>
      <c r="Y49">
        <v>26.6</v>
      </c>
      <c r="Z49">
        <v>26</v>
      </c>
    </row>
    <row r="50" spans="1:27" x14ac:dyDescent="0.25">
      <c r="A50" t="s">
        <v>129</v>
      </c>
      <c r="B50" t="s">
        <v>130</v>
      </c>
      <c r="C50">
        <v>13.4</v>
      </c>
      <c r="D50">
        <v>14.4</v>
      </c>
      <c r="E50">
        <v>18.100000000000001</v>
      </c>
      <c r="F50">
        <v>13.3</v>
      </c>
      <c r="G50">
        <v>5.56</v>
      </c>
      <c r="H50">
        <v>10.7</v>
      </c>
      <c r="I50">
        <v>16.2</v>
      </c>
      <c r="J50">
        <v>46.6</v>
      </c>
      <c r="K50">
        <v>89.8</v>
      </c>
      <c r="L50">
        <v>22.3</v>
      </c>
      <c r="M50">
        <v>11.4</v>
      </c>
      <c r="N50">
        <v>10.3</v>
      </c>
      <c r="O50">
        <v>5.82</v>
      </c>
      <c r="P50">
        <v>11.6</v>
      </c>
      <c r="Q50">
        <v>14.5</v>
      </c>
      <c r="R50">
        <v>11.8</v>
      </c>
      <c r="S50">
        <v>12.1</v>
      </c>
      <c r="T50">
        <v>15.4</v>
      </c>
      <c r="U50">
        <v>25.7</v>
      </c>
      <c r="V50">
        <v>14.1</v>
      </c>
      <c r="W50">
        <v>12.5</v>
      </c>
      <c r="X50">
        <v>9.7200000000000006</v>
      </c>
      <c r="Y50">
        <v>23</v>
      </c>
      <c r="Z50">
        <v>45.6</v>
      </c>
    </row>
    <row r="51" spans="1:27" x14ac:dyDescent="0.25">
      <c r="A51" t="s">
        <v>131</v>
      </c>
      <c r="B51" t="s">
        <v>132</v>
      </c>
      <c r="C51">
        <v>0.02</v>
      </c>
      <c r="D51">
        <v>0.02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v>0.02</v>
      </c>
      <c r="K51">
        <v>0.02</v>
      </c>
      <c r="L51">
        <v>0.02</v>
      </c>
      <c r="M51">
        <v>0.02</v>
      </c>
      <c r="N51">
        <v>0.02</v>
      </c>
      <c r="O51">
        <v>0.02</v>
      </c>
      <c r="P51">
        <v>0.02</v>
      </c>
      <c r="Q51">
        <v>0.02</v>
      </c>
      <c r="R51">
        <v>0.02</v>
      </c>
      <c r="S51">
        <v>0.02</v>
      </c>
      <c r="T51">
        <v>0.02</v>
      </c>
      <c r="U51">
        <v>0.02</v>
      </c>
      <c r="V51">
        <v>0.02</v>
      </c>
      <c r="W51">
        <v>0.02</v>
      </c>
      <c r="X51">
        <v>0.02</v>
      </c>
      <c r="Y51">
        <v>0.02</v>
      </c>
      <c r="Z51">
        <v>0.02</v>
      </c>
    </row>
    <row r="52" spans="1:27" x14ac:dyDescent="0.25">
      <c r="A52" t="s">
        <v>133</v>
      </c>
      <c r="B52" t="s">
        <v>134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</v>
      </c>
      <c r="K52">
        <v>0.1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v>0.1</v>
      </c>
      <c r="T52">
        <v>0.1</v>
      </c>
      <c r="U52">
        <v>0.1</v>
      </c>
      <c r="V52">
        <v>0.1</v>
      </c>
      <c r="W52">
        <v>0.1</v>
      </c>
      <c r="X52">
        <v>0.1</v>
      </c>
      <c r="Y52">
        <v>0.1</v>
      </c>
      <c r="Z52">
        <v>0.1</v>
      </c>
    </row>
    <row r="55" spans="1:27" x14ac:dyDescent="0.25">
      <c r="A55" s="14" t="s">
        <v>156</v>
      </c>
      <c r="C55">
        <f>IF(C4="","",MONTH(C4))</f>
        <v>4</v>
      </c>
      <c r="D55">
        <f t="shared" ref="D55:Z55" si="0">IF(D4="","",MONTH(D4))</f>
        <v>5</v>
      </c>
      <c r="E55">
        <f t="shared" si="0"/>
        <v>6</v>
      </c>
      <c r="F55">
        <f t="shared" si="0"/>
        <v>8</v>
      </c>
      <c r="G55">
        <f t="shared" si="0"/>
        <v>8</v>
      </c>
      <c r="H55">
        <f t="shared" si="0"/>
        <v>9</v>
      </c>
      <c r="I55">
        <f t="shared" si="0"/>
        <v>10</v>
      </c>
      <c r="J55">
        <f t="shared" si="0"/>
        <v>11</v>
      </c>
      <c r="K55">
        <f t="shared" si="0"/>
        <v>12</v>
      </c>
      <c r="L55">
        <f t="shared" si="0"/>
        <v>1</v>
      </c>
      <c r="M55">
        <f t="shared" si="0"/>
        <v>2</v>
      </c>
      <c r="N55">
        <f t="shared" si="0"/>
        <v>3</v>
      </c>
      <c r="O55">
        <f t="shared" si="0"/>
        <v>4</v>
      </c>
      <c r="P55">
        <f t="shared" si="0"/>
        <v>5</v>
      </c>
      <c r="Q55">
        <f t="shared" si="0"/>
        <v>7</v>
      </c>
      <c r="R55">
        <f t="shared" si="0"/>
        <v>8</v>
      </c>
      <c r="S55">
        <f t="shared" si="0"/>
        <v>9</v>
      </c>
      <c r="T55">
        <f t="shared" si="0"/>
        <v>10</v>
      </c>
      <c r="U55">
        <f t="shared" si="0"/>
        <v>11</v>
      </c>
      <c r="V55">
        <f t="shared" si="0"/>
        <v>12</v>
      </c>
      <c r="W55">
        <f t="shared" si="0"/>
        <v>1</v>
      </c>
      <c r="X55">
        <f t="shared" si="0"/>
        <v>2</v>
      </c>
      <c r="Y55">
        <f t="shared" si="0"/>
        <v>3</v>
      </c>
      <c r="Z55">
        <f t="shared" si="0"/>
        <v>4</v>
      </c>
    </row>
    <row r="56" spans="1:27" x14ac:dyDescent="0.25">
      <c r="A56" s="14" t="s">
        <v>265</v>
      </c>
      <c r="C56" t="str">
        <f>IF(C55="","",IF(AND(C55&gt;=6,C55&lt;=10),"dry","wet"))</f>
        <v>wet</v>
      </c>
      <c r="D56" t="str">
        <f t="shared" ref="D56:Z56" si="1">IF(D55="","",IF(AND(D55&gt;=6,D55&lt;=10),"dry","wet"))</f>
        <v>wet</v>
      </c>
      <c r="E56" t="str">
        <f t="shared" si="1"/>
        <v>dry</v>
      </c>
      <c r="F56" t="str">
        <f t="shared" si="1"/>
        <v>dry</v>
      </c>
      <c r="G56" t="str">
        <f t="shared" si="1"/>
        <v>dry</v>
      </c>
      <c r="H56" t="str">
        <f t="shared" si="1"/>
        <v>dry</v>
      </c>
      <c r="I56" t="str">
        <f t="shared" si="1"/>
        <v>dry</v>
      </c>
      <c r="J56" t="str">
        <f t="shared" si="1"/>
        <v>wet</v>
      </c>
      <c r="K56" t="str">
        <f t="shared" si="1"/>
        <v>wet</v>
      </c>
      <c r="L56" t="str">
        <f t="shared" si="1"/>
        <v>wet</v>
      </c>
      <c r="M56" t="str">
        <f t="shared" si="1"/>
        <v>wet</v>
      </c>
      <c r="N56" t="str">
        <f t="shared" si="1"/>
        <v>wet</v>
      </c>
      <c r="O56" t="str">
        <f t="shared" si="1"/>
        <v>wet</v>
      </c>
      <c r="P56" t="str">
        <f t="shared" si="1"/>
        <v>wet</v>
      </c>
      <c r="Q56" t="str">
        <f t="shared" si="1"/>
        <v>dry</v>
      </c>
      <c r="R56" t="str">
        <f t="shared" si="1"/>
        <v>dry</v>
      </c>
      <c r="S56" t="str">
        <f t="shared" si="1"/>
        <v>dry</v>
      </c>
      <c r="T56" t="str">
        <f t="shared" si="1"/>
        <v>dry</v>
      </c>
      <c r="U56" t="str">
        <f t="shared" si="1"/>
        <v>wet</v>
      </c>
      <c r="V56" t="str">
        <f t="shared" si="1"/>
        <v>wet</v>
      </c>
      <c r="W56" t="str">
        <f t="shared" si="1"/>
        <v>wet</v>
      </c>
      <c r="X56" t="str">
        <f t="shared" si="1"/>
        <v>wet</v>
      </c>
      <c r="Y56" t="str">
        <f t="shared" si="1"/>
        <v>wet</v>
      </c>
      <c r="Z56" t="str">
        <f t="shared" si="1"/>
        <v>wet</v>
      </c>
    </row>
    <row r="57" spans="1:27" x14ac:dyDescent="0.25">
      <c r="A57" s="10" t="s">
        <v>157</v>
      </c>
    </row>
    <row r="58" spans="1:27" x14ac:dyDescent="0.25">
      <c r="A58" s="12" t="s">
        <v>275</v>
      </c>
      <c r="C58">
        <f>IF(C44&gt; 0,(C18-C17)/(C17*C44), " ")</f>
        <v>0</v>
      </c>
      <c r="D58">
        <f t="shared" ref="D58:Z58" si="2">IF(D44&gt; 0,(D18-D17)/(D17*D44), " ")</f>
        <v>0</v>
      </c>
      <c r="E58">
        <f t="shared" si="2"/>
        <v>0</v>
      </c>
      <c r="F58">
        <f t="shared" si="2"/>
        <v>0</v>
      </c>
      <c r="G58">
        <f t="shared" si="2"/>
        <v>0</v>
      </c>
      <c r="H58">
        <f t="shared" si="2"/>
        <v>0</v>
      </c>
      <c r="I58">
        <f t="shared" si="2"/>
        <v>0</v>
      </c>
      <c r="J58">
        <f t="shared" si="2"/>
        <v>0</v>
      </c>
      <c r="K58">
        <f t="shared" si="2"/>
        <v>0</v>
      </c>
      <c r="L58">
        <f t="shared" si="2"/>
        <v>0</v>
      </c>
      <c r="M58">
        <f t="shared" si="2"/>
        <v>0</v>
      </c>
      <c r="N58">
        <f t="shared" si="2"/>
        <v>0</v>
      </c>
      <c r="O58">
        <f t="shared" si="2"/>
        <v>0</v>
      </c>
      <c r="P58">
        <f t="shared" si="2"/>
        <v>0</v>
      </c>
      <c r="Q58">
        <f t="shared" si="2"/>
        <v>0</v>
      </c>
      <c r="R58">
        <f t="shared" si="2"/>
        <v>0</v>
      </c>
      <c r="S58">
        <f t="shared" si="2"/>
        <v>0</v>
      </c>
      <c r="T58">
        <f t="shared" si="2"/>
        <v>0</v>
      </c>
      <c r="U58">
        <f t="shared" si="2"/>
        <v>0</v>
      </c>
      <c r="V58">
        <f t="shared" si="2"/>
        <v>0</v>
      </c>
      <c r="W58">
        <f t="shared" si="2"/>
        <v>0</v>
      </c>
      <c r="X58">
        <f t="shared" si="2"/>
        <v>0</v>
      </c>
      <c r="Y58">
        <f t="shared" si="2"/>
        <v>0</v>
      </c>
      <c r="Z58">
        <f t="shared" si="2"/>
        <v>0</v>
      </c>
    </row>
    <row r="59" spans="1:27" x14ac:dyDescent="0.25">
      <c r="A59" s="12" t="s">
        <v>276</v>
      </c>
      <c r="C59">
        <f>IF(C44&gt; 0,(C27-C26)/(C26*C44)," ")</f>
        <v>0.25213675213675218</v>
      </c>
      <c r="D59">
        <f t="shared" ref="D59:Z59" si="3">IF(D44&gt; 0,(D27-D26)/(D26*D44)," ")</f>
        <v>5.0632911392405063E-2</v>
      </c>
      <c r="E59">
        <f t="shared" si="3"/>
        <v>0.23684210526315794</v>
      </c>
      <c r="F59">
        <f t="shared" si="3"/>
        <v>0.14021571648690295</v>
      </c>
      <c r="G59">
        <f t="shared" si="3"/>
        <v>0.35606060606060608</v>
      </c>
      <c r="H59">
        <f t="shared" si="3"/>
        <v>0.12864493996569468</v>
      </c>
      <c r="I59">
        <f t="shared" si="3"/>
        <v>8.2644628099173542E-2</v>
      </c>
      <c r="J59">
        <f t="shared" si="3"/>
        <v>5.7329842931937165E-2</v>
      </c>
      <c r="K59">
        <f t="shared" si="3"/>
        <v>8.7818240412504023E-2</v>
      </c>
      <c r="L59">
        <f t="shared" si="3"/>
        <v>8.5388994307400365E-2</v>
      </c>
      <c r="M59">
        <f t="shared" si="3"/>
        <v>0.22500000000000003</v>
      </c>
      <c r="N59">
        <f t="shared" si="3"/>
        <v>3.4203420342034198E-2</v>
      </c>
      <c r="O59">
        <f t="shared" si="3"/>
        <v>7.1829405162738488E-2</v>
      </c>
      <c r="P59">
        <f t="shared" si="3"/>
        <v>4.4383561643835619E-2</v>
      </c>
      <c r="Q59">
        <f t="shared" si="3"/>
        <v>0.18095987411487022</v>
      </c>
      <c r="R59">
        <f t="shared" si="3"/>
        <v>0.13005050505050506</v>
      </c>
      <c r="S59">
        <f t="shared" si="3"/>
        <v>2.4793388429752049E-2</v>
      </c>
      <c r="T59">
        <f t="shared" si="3"/>
        <v>7.7294685990338161E-2</v>
      </c>
      <c r="U59">
        <f t="shared" si="3"/>
        <v>4.6783625730994156E-2</v>
      </c>
      <c r="V59">
        <f t="shared" si="3"/>
        <v>4.046242774566474E-2</v>
      </c>
      <c r="W59">
        <f t="shared" si="3"/>
        <v>0.15974025974025977</v>
      </c>
      <c r="X59">
        <f t="shared" si="3"/>
        <v>0.11764705882352941</v>
      </c>
      <c r="Y59">
        <f t="shared" si="3"/>
        <v>0.35930735930735935</v>
      </c>
      <c r="Z59">
        <f t="shared" si="3"/>
        <v>8.5194805194805184E-2</v>
      </c>
    </row>
    <row r="60" spans="1:27" x14ac:dyDescent="0.25">
      <c r="A60" s="12" t="s">
        <v>277</v>
      </c>
      <c r="C60">
        <f>IF(C44&gt; 0,(C32-C31)/(C31*C44), " ")</f>
        <v>0.10185185185185186</v>
      </c>
      <c r="D60">
        <f t="shared" ref="D60:Z60" si="4">IF(D44&gt; 0,(D32-D31)/(D31*D44), " ")</f>
        <v>4.1666666666666664E-2</v>
      </c>
      <c r="E60">
        <f t="shared" si="4"/>
        <v>2.7272727272727268E-2</v>
      </c>
      <c r="F60">
        <f t="shared" si="4"/>
        <v>4.5454545454545456E-2</v>
      </c>
      <c r="G60">
        <f t="shared" si="4"/>
        <v>4.5454545454545449E-2</v>
      </c>
      <c r="H60">
        <f t="shared" si="4"/>
        <v>1.5151515151515168E-2</v>
      </c>
      <c r="I60">
        <f t="shared" si="4"/>
        <v>2.7272727272727268E-2</v>
      </c>
      <c r="J60">
        <f t="shared" si="4"/>
        <v>1.3089005235602086E-3</v>
      </c>
      <c r="K60">
        <f t="shared" si="4"/>
        <v>0</v>
      </c>
      <c r="L60">
        <f t="shared" si="4"/>
        <v>6.1443932411674312E-3</v>
      </c>
      <c r="M60">
        <f t="shared" si="4"/>
        <v>0.04</v>
      </c>
      <c r="N60">
        <f t="shared" si="4"/>
        <v>0</v>
      </c>
      <c r="O60">
        <f t="shared" si="4"/>
        <v>0</v>
      </c>
      <c r="P60">
        <f t="shared" si="4"/>
        <v>1.0666666666666677E-2</v>
      </c>
      <c r="Q60">
        <f t="shared" si="4"/>
        <v>1.075268817204302E-2</v>
      </c>
      <c r="R60">
        <f t="shared" si="4"/>
        <v>6.0606060606060629E-2</v>
      </c>
      <c r="S60">
        <f t="shared" si="4"/>
        <v>5.6818181818181823E-2</v>
      </c>
      <c r="T60">
        <f t="shared" si="4"/>
        <v>0</v>
      </c>
      <c r="U60">
        <f t="shared" si="4"/>
        <v>1.1111111111111113E-2</v>
      </c>
      <c r="V60">
        <f t="shared" si="4"/>
        <v>4.5454545454545442E-2</v>
      </c>
      <c r="W60">
        <f t="shared" si="4"/>
        <v>1.2372243141473905E-2</v>
      </c>
      <c r="X60">
        <f t="shared" si="4"/>
        <v>5.1649928263988516E-2</v>
      </c>
      <c r="Y60">
        <f t="shared" si="4"/>
        <v>5.9090909090909097E-2</v>
      </c>
      <c r="Z60">
        <f t="shared" si="4"/>
        <v>4.2857142857142851E-2</v>
      </c>
    </row>
    <row r="61" spans="1:27" x14ac:dyDescent="0.25">
      <c r="A61" s="10" t="s">
        <v>278</v>
      </c>
      <c r="C61">
        <f>IF(C58=" ","  ",AVERAGEIF(C58:C60,"&lt;&gt;0",C58:C60))</f>
        <v>0.17699430199430202</v>
      </c>
      <c r="D61">
        <f t="shared" ref="D61:Z61" si="5">IF(D58=" ","  ",AVERAGEIF(D58:D60,"&lt;&gt;0",D58:D60))</f>
        <v>4.6149789029535863E-2</v>
      </c>
      <c r="E61">
        <f t="shared" si="5"/>
        <v>0.1320574162679426</v>
      </c>
      <c r="F61">
        <f t="shared" si="5"/>
        <v>9.2835130970724211E-2</v>
      </c>
      <c r="G61">
        <f t="shared" si="5"/>
        <v>0.20075757575757577</v>
      </c>
      <c r="H61">
        <f t="shared" si="5"/>
        <v>7.1898227558604921E-2</v>
      </c>
      <c r="I61">
        <f t="shared" si="5"/>
        <v>5.4958677685950405E-2</v>
      </c>
      <c r="J61">
        <f t="shared" si="5"/>
        <v>2.9319371727748688E-2</v>
      </c>
      <c r="K61">
        <f t="shared" si="5"/>
        <v>8.7818240412504023E-2</v>
      </c>
      <c r="L61">
        <f t="shared" si="5"/>
        <v>4.5766693774283898E-2</v>
      </c>
      <c r="M61">
        <f t="shared" si="5"/>
        <v>0.13250000000000001</v>
      </c>
      <c r="N61">
        <f t="shared" si="5"/>
        <v>3.4203420342034198E-2</v>
      </c>
      <c r="O61">
        <f t="shared" si="5"/>
        <v>7.1829405162738488E-2</v>
      </c>
      <c r="P61">
        <f t="shared" si="5"/>
        <v>2.7525114155251149E-2</v>
      </c>
      <c r="Q61">
        <f t="shared" si="5"/>
        <v>9.5856281143456623E-2</v>
      </c>
      <c r="R61">
        <f t="shared" si="5"/>
        <v>9.5328282828282845E-2</v>
      </c>
      <c r="S61">
        <f t="shared" si="5"/>
        <v>4.0805785123966938E-2</v>
      </c>
      <c r="T61">
        <f t="shared" si="5"/>
        <v>7.7294685990338161E-2</v>
      </c>
      <c r="U61">
        <f t="shared" si="5"/>
        <v>2.8947368421052635E-2</v>
      </c>
      <c r="V61">
        <f t="shared" si="5"/>
        <v>4.2958486600105095E-2</v>
      </c>
      <c r="W61">
        <f t="shared" si="5"/>
        <v>8.6056251440866829E-2</v>
      </c>
      <c r="X61">
        <f t="shared" si="5"/>
        <v>8.464849354375896E-2</v>
      </c>
      <c r="Y61">
        <f t="shared" si="5"/>
        <v>0.20919913419913422</v>
      </c>
      <c r="Z61">
        <f t="shared" si="5"/>
        <v>6.4025974025974014E-2</v>
      </c>
    </row>
    <row r="62" spans="1:27" x14ac:dyDescent="0.25">
      <c r="A62" s="9" t="s">
        <v>111</v>
      </c>
      <c r="C62">
        <f>IF(C61=" "," ",IF(C40&gt;0,C40," "))</f>
        <v>7.63</v>
      </c>
      <c r="D62">
        <f t="shared" ref="D62:Z62" si="6">IF(D61=" "," ",IF(D40&gt;0,D40," "))</f>
        <v>6.77</v>
      </c>
      <c r="E62">
        <f t="shared" si="6"/>
        <v>7.47</v>
      </c>
      <c r="F62">
        <f t="shared" si="6"/>
        <v>8.2100000000000009</v>
      </c>
      <c r="G62">
        <f t="shared" si="6"/>
        <v>7.2</v>
      </c>
      <c r="H62">
        <f t="shared" si="6"/>
        <v>7.7</v>
      </c>
      <c r="I62">
        <f t="shared" si="6"/>
        <v>6.98</v>
      </c>
      <c r="J62">
        <f t="shared" si="6"/>
        <v>7.44</v>
      </c>
      <c r="K62">
        <f t="shared" si="6"/>
        <v>5.95</v>
      </c>
      <c r="L62">
        <f t="shared" si="6"/>
        <v>6.77</v>
      </c>
      <c r="M62">
        <f t="shared" si="6"/>
        <v>6.15</v>
      </c>
      <c r="N62">
        <f t="shared" si="6"/>
        <v>7.05</v>
      </c>
      <c r="O62">
        <f t="shared" si="6"/>
        <v>6.36</v>
      </c>
      <c r="P62">
        <f t="shared" si="6"/>
        <v>6.62</v>
      </c>
      <c r="Q62">
        <f t="shared" si="6"/>
        <v>6.84</v>
      </c>
      <c r="R62">
        <f t="shared" si="6"/>
        <v>6.56</v>
      </c>
      <c r="S62">
        <f t="shared" si="6"/>
        <v>8.08</v>
      </c>
      <c r="T62">
        <f t="shared" si="6"/>
        <v>6.48</v>
      </c>
      <c r="U62">
        <f t="shared" si="6"/>
        <v>7.05</v>
      </c>
      <c r="V62">
        <f t="shared" si="6"/>
        <v>7.39</v>
      </c>
      <c r="W62">
        <f t="shared" si="6"/>
        <v>7.7</v>
      </c>
      <c r="X62">
        <f t="shared" si="6"/>
        <v>7.63</v>
      </c>
      <c r="Y62">
        <f t="shared" si="6"/>
        <v>6.36</v>
      </c>
      <c r="Z62">
        <f t="shared" si="6"/>
        <v>6.69</v>
      </c>
    </row>
    <row r="63" spans="1:27" x14ac:dyDescent="0.25">
      <c r="A63" s="21" t="s">
        <v>266</v>
      </c>
      <c r="C63">
        <f>IF(C61=" "," ",IF(C49&gt;0,C49," "))</f>
        <v>25.2</v>
      </c>
      <c r="D63">
        <f t="shared" ref="D63:Z63" si="7">IF(D61=" "," ",IF(D49&gt;0,D49," "))</f>
        <v>26.7</v>
      </c>
      <c r="E63">
        <f t="shared" si="7"/>
        <v>26</v>
      </c>
      <c r="F63">
        <f t="shared" si="7"/>
        <v>25.3</v>
      </c>
      <c r="G63">
        <f t="shared" si="7"/>
        <v>28.7</v>
      </c>
      <c r="H63">
        <f t="shared" si="7"/>
        <v>25</v>
      </c>
      <c r="I63">
        <f t="shared" si="7"/>
        <v>27</v>
      </c>
      <c r="J63">
        <f t="shared" si="7"/>
        <v>27.7</v>
      </c>
      <c r="K63">
        <f t="shared" si="7"/>
        <v>24.2</v>
      </c>
      <c r="L63">
        <f t="shared" si="7"/>
        <v>21</v>
      </c>
      <c r="M63">
        <f t="shared" si="7"/>
        <v>27.1</v>
      </c>
      <c r="N63">
        <f t="shared" si="7"/>
        <v>28.6</v>
      </c>
      <c r="O63">
        <f t="shared" si="7"/>
        <v>27.3</v>
      </c>
      <c r="P63">
        <f t="shared" si="7"/>
        <v>27.7</v>
      </c>
      <c r="Q63">
        <f t="shared" si="7"/>
        <v>24</v>
      </c>
      <c r="R63">
        <f t="shared" si="7"/>
        <v>27.3</v>
      </c>
      <c r="S63">
        <f t="shared" si="7"/>
        <v>26.7</v>
      </c>
      <c r="T63">
        <f t="shared" si="7"/>
        <v>27.3</v>
      </c>
      <c r="U63">
        <f t="shared" si="7"/>
        <v>26</v>
      </c>
      <c r="V63">
        <f t="shared" si="7"/>
        <v>26.7</v>
      </c>
      <c r="W63">
        <f t="shared" si="7"/>
        <v>26.9</v>
      </c>
      <c r="X63">
        <f t="shared" si="7"/>
        <v>24</v>
      </c>
      <c r="Y63">
        <f t="shared" si="7"/>
        <v>26.6</v>
      </c>
      <c r="Z63">
        <f t="shared" si="7"/>
        <v>26</v>
      </c>
      <c r="AA63" t="str">
        <f>IF(AA54=" "," ",IF(AA49&gt;0,AA49," "))</f>
        <v xml:space="preserve"> </v>
      </c>
    </row>
    <row r="64" spans="1:27" x14ac:dyDescent="0.25">
      <c r="A64" s="21" t="s">
        <v>267</v>
      </c>
      <c r="C64">
        <f>IF(C61=" "," ",IF(C39&gt;0,C39," "))</f>
        <v>6.38</v>
      </c>
      <c r="D64">
        <f t="shared" ref="D64:Z64" si="8">IF(D61=" "," ",IF(D39&gt;0,D39," "))</f>
        <v>7.22</v>
      </c>
      <c r="E64">
        <f t="shared" si="8"/>
        <v>7.81</v>
      </c>
      <c r="F64">
        <f t="shared" si="8"/>
        <v>6.32</v>
      </c>
      <c r="G64">
        <f t="shared" si="8"/>
        <v>5.9</v>
      </c>
      <c r="H64">
        <f t="shared" si="8"/>
        <v>6.07</v>
      </c>
      <c r="I64">
        <f t="shared" si="8"/>
        <v>3.38</v>
      </c>
      <c r="J64">
        <f t="shared" si="8"/>
        <v>4.49</v>
      </c>
      <c r="K64">
        <f t="shared" si="8"/>
        <v>6.46</v>
      </c>
      <c r="L64">
        <f t="shared" si="8"/>
        <v>6.65</v>
      </c>
      <c r="M64">
        <f t="shared" si="8"/>
        <v>5.26</v>
      </c>
      <c r="N64">
        <f t="shared" si="8"/>
        <v>5.0999999999999996</v>
      </c>
      <c r="O64">
        <f t="shared" si="8"/>
        <v>5.47</v>
      </c>
      <c r="P64">
        <f t="shared" si="8"/>
        <v>4.47</v>
      </c>
      <c r="Q64">
        <f t="shared" si="8"/>
        <v>5.3</v>
      </c>
      <c r="R64">
        <f t="shared" si="8"/>
        <v>5.82</v>
      </c>
      <c r="S64">
        <f t="shared" si="8"/>
        <v>6.8</v>
      </c>
      <c r="T64">
        <f t="shared" si="8"/>
        <v>6.8</v>
      </c>
      <c r="U64">
        <f t="shared" si="8"/>
        <v>7.53</v>
      </c>
      <c r="V64">
        <f t="shared" si="8"/>
        <v>6.8</v>
      </c>
      <c r="W64">
        <f t="shared" si="8"/>
        <v>6.63</v>
      </c>
      <c r="X64" t="str">
        <f t="shared" si="8"/>
        <v xml:space="preserve"> </v>
      </c>
      <c r="Y64">
        <f t="shared" si="8"/>
        <v>5.53</v>
      </c>
      <c r="Z64">
        <f t="shared" si="8"/>
        <v>5.08</v>
      </c>
      <c r="AA64" t="str">
        <f>IF(AA54=" "," ",IF(AA39&gt;0,AA39," "))</f>
        <v xml:space="preserve"> </v>
      </c>
    </row>
    <row r="65" spans="1:27" x14ac:dyDescent="0.25">
      <c r="A65" s="21" t="s">
        <v>268</v>
      </c>
      <c r="C65">
        <f>IF(C61=" "," ",IF(C50&gt;0,C50," "))</f>
        <v>13.4</v>
      </c>
      <c r="D65">
        <f t="shared" ref="D65:Z65" si="9">IF(D61=" "," ",IF(D50&gt;0,D50," "))</f>
        <v>14.4</v>
      </c>
      <c r="E65">
        <f t="shared" si="9"/>
        <v>18.100000000000001</v>
      </c>
      <c r="F65">
        <f t="shared" si="9"/>
        <v>13.3</v>
      </c>
      <c r="G65">
        <f t="shared" si="9"/>
        <v>5.56</v>
      </c>
      <c r="H65">
        <f t="shared" si="9"/>
        <v>10.7</v>
      </c>
      <c r="I65">
        <f t="shared" si="9"/>
        <v>16.2</v>
      </c>
      <c r="J65">
        <f t="shared" si="9"/>
        <v>46.6</v>
      </c>
      <c r="K65">
        <f t="shared" si="9"/>
        <v>89.8</v>
      </c>
      <c r="L65">
        <f t="shared" si="9"/>
        <v>22.3</v>
      </c>
      <c r="M65">
        <f t="shared" si="9"/>
        <v>11.4</v>
      </c>
      <c r="N65">
        <f t="shared" si="9"/>
        <v>10.3</v>
      </c>
      <c r="O65">
        <f t="shared" si="9"/>
        <v>5.82</v>
      </c>
      <c r="P65">
        <f t="shared" si="9"/>
        <v>11.6</v>
      </c>
      <c r="Q65">
        <f t="shared" si="9"/>
        <v>14.5</v>
      </c>
      <c r="R65">
        <f t="shared" si="9"/>
        <v>11.8</v>
      </c>
      <c r="S65">
        <f t="shared" si="9"/>
        <v>12.1</v>
      </c>
      <c r="T65">
        <f t="shared" si="9"/>
        <v>15.4</v>
      </c>
      <c r="U65">
        <f t="shared" si="9"/>
        <v>25.7</v>
      </c>
      <c r="V65">
        <f t="shared" si="9"/>
        <v>14.1</v>
      </c>
      <c r="W65">
        <f t="shared" si="9"/>
        <v>12.5</v>
      </c>
      <c r="X65">
        <f t="shared" si="9"/>
        <v>9.7200000000000006</v>
      </c>
      <c r="Y65">
        <f t="shared" si="9"/>
        <v>23</v>
      </c>
      <c r="Z65">
        <f t="shared" si="9"/>
        <v>45.6</v>
      </c>
      <c r="AA65" t="str">
        <f>IF(AA54=" "," ",IF(AA50&gt;0,AA50," "))</f>
        <v xml:space="preserve"> </v>
      </c>
    </row>
    <row r="66" spans="1:27" x14ac:dyDescent="0.25">
      <c r="A66" s="21" t="s">
        <v>269</v>
      </c>
      <c r="C66">
        <f>IF(C61=" "," ",IF(C19&gt;0,C19," "))</f>
        <v>45.5</v>
      </c>
      <c r="D66">
        <f t="shared" ref="D66:Z66" si="10">IF(D61=" "," ",IF(D19&gt;0,D19," "))</f>
        <v>46.3</v>
      </c>
      <c r="E66">
        <f t="shared" si="10"/>
        <v>42.1</v>
      </c>
      <c r="F66">
        <f t="shared" si="10"/>
        <v>36</v>
      </c>
      <c r="G66">
        <f t="shared" si="10"/>
        <v>21</v>
      </c>
      <c r="H66">
        <f t="shared" si="10"/>
        <v>88</v>
      </c>
      <c r="I66">
        <f t="shared" si="10"/>
        <v>85</v>
      </c>
      <c r="J66">
        <f t="shared" si="10"/>
        <v>60</v>
      </c>
      <c r="K66">
        <f t="shared" si="10"/>
        <v>33.4</v>
      </c>
      <c r="L66">
        <f t="shared" si="10"/>
        <v>64</v>
      </c>
      <c r="M66">
        <f t="shared" si="10"/>
        <v>54</v>
      </c>
      <c r="N66">
        <f t="shared" si="10"/>
        <v>44.4</v>
      </c>
      <c r="O66">
        <f t="shared" si="10"/>
        <v>66</v>
      </c>
      <c r="P66">
        <f t="shared" si="10"/>
        <v>46.3</v>
      </c>
      <c r="Q66">
        <f t="shared" si="10"/>
        <v>38.4</v>
      </c>
      <c r="R66">
        <f t="shared" si="10"/>
        <v>37</v>
      </c>
      <c r="S66">
        <f t="shared" si="10"/>
        <v>39.799999999999997</v>
      </c>
      <c r="T66">
        <f t="shared" si="10"/>
        <v>37.9</v>
      </c>
      <c r="U66">
        <f t="shared" si="10"/>
        <v>54.3</v>
      </c>
      <c r="V66">
        <f t="shared" si="10"/>
        <v>64.3</v>
      </c>
      <c r="W66">
        <f t="shared" si="10"/>
        <v>63.5</v>
      </c>
      <c r="X66">
        <f t="shared" si="10"/>
        <v>39.4</v>
      </c>
      <c r="Y66">
        <f t="shared" si="10"/>
        <v>41.4</v>
      </c>
      <c r="Z66">
        <f t="shared" si="10"/>
        <v>70</v>
      </c>
      <c r="AA66" t="str">
        <f>IF(AA54=" "," ",IF(AA19&gt;0,AA19," "))</f>
        <v xml:space="preserve"> </v>
      </c>
    </row>
    <row r="67" spans="1:27" x14ac:dyDescent="0.25">
      <c r="A67" s="21" t="s">
        <v>264</v>
      </c>
      <c r="C67" s="21" t="str">
        <f ca="1">RIGHT(CELL("nome.arquivo",A1),LEN(CELL("nome.arquivo",A1))-SEARCH("]",CELL("nome.arquivo",A1)))</f>
        <v>RD07</v>
      </c>
      <c r="D67" s="21" t="str">
        <f t="shared" ref="D67:AA67" ca="1" si="11">RIGHT(CELL("nome.arquivo",B1),LEN(CELL("nome.arquivo",B1))-SEARCH("]",CELL("nome.arquivo",B1)))</f>
        <v>RD07</v>
      </c>
      <c r="E67" s="21" t="str">
        <f t="shared" ca="1" si="11"/>
        <v>RD07</v>
      </c>
      <c r="F67" s="21" t="str">
        <f t="shared" ca="1" si="11"/>
        <v>RD07</v>
      </c>
      <c r="G67" s="21" t="str">
        <f t="shared" ca="1" si="11"/>
        <v>RD07</v>
      </c>
      <c r="H67" s="21" t="str">
        <f t="shared" ca="1" si="11"/>
        <v>RD07</v>
      </c>
      <c r="I67" s="21" t="str">
        <f t="shared" ca="1" si="11"/>
        <v>RD07</v>
      </c>
      <c r="J67" s="21" t="str">
        <f t="shared" ca="1" si="11"/>
        <v>RD07</v>
      </c>
      <c r="K67" s="21" t="str">
        <f t="shared" ca="1" si="11"/>
        <v>RD07</v>
      </c>
      <c r="L67" s="21" t="str">
        <f t="shared" ca="1" si="11"/>
        <v>RD07</v>
      </c>
      <c r="M67" s="21" t="str">
        <f t="shared" ca="1" si="11"/>
        <v>RD07</v>
      </c>
      <c r="N67" s="21" t="str">
        <f t="shared" ca="1" si="11"/>
        <v>RD07</v>
      </c>
      <c r="O67" s="21" t="str">
        <f t="shared" ca="1" si="11"/>
        <v>RD07</v>
      </c>
      <c r="P67" s="21" t="str">
        <f t="shared" ca="1" si="11"/>
        <v>RD07</v>
      </c>
      <c r="Q67" s="21" t="str">
        <f t="shared" ca="1" si="11"/>
        <v>RD07</v>
      </c>
      <c r="R67" s="21" t="str">
        <f t="shared" ca="1" si="11"/>
        <v>RD07</v>
      </c>
      <c r="S67" s="21" t="str">
        <f t="shared" ca="1" si="11"/>
        <v>RD07</v>
      </c>
      <c r="T67" s="21" t="str">
        <f t="shared" ca="1" si="11"/>
        <v>RD07</v>
      </c>
      <c r="U67" s="21" t="str">
        <f t="shared" ca="1" si="11"/>
        <v>RD07</v>
      </c>
      <c r="V67" s="21" t="str">
        <f t="shared" ca="1" si="11"/>
        <v>RD07</v>
      </c>
      <c r="W67" s="21" t="str">
        <f t="shared" ca="1" si="11"/>
        <v>RD07</v>
      </c>
      <c r="X67" s="21" t="str">
        <f t="shared" ca="1" si="11"/>
        <v>RD07</v>
      </c>
      <c r="Y67" s="21" t="str">
        <f t="shared" ca="1" si="11"/>
        <v>RD07</v>
      </c>
      <c r="Z67" s="21" t="str">
        <f t="shared" ca="1" si="11"/>
        <v>RD07</v>
      </c>
      <c r="AA67" s="21" t="str">
        <f t="shared" ca="1" si="11"/>
        <v>RD07</v>
      </c>
    </row>
    <row r="68" spans="1:27" x14ac:dyDescent="0.25">
      <c r="A68" s="21" t="s">
        <v>270</v>
      </c>
      <c r="C68">
        <f>IF(C61=" "," ",IF(C44&gt;0,C44," "))</f>
        <v>12</v>
      </c>
      <c r="D68">
        <f t="shared" ref="D68:Z68" si="12">IF(D61=" "," ",IF(D44&gt;0,D44," "))</f>
        <v>24</v>
      </c>
      <c r="E68">
        <f t="shared" si="12"/>
        <v>11</v>
      </c>
      <c r="F68">
        <f t="shared" si="12"/>
        <v>11</v>
      </c>
      <c r="G68">
        <f t="shared" si="12"/>
        <v>11</v>
      </c>
      <c r="H68">
        <f t="shared" si="12"/>
        <v>11</v>
      </c>
      <c r="I68">
        <f t="shared" si="12"/>
        <v>11</v>
      </c>
      <c r="J68">
        <f t="shared" si="12"/>
        <v>95.5</v>
      </c>
      <c r="K68">
        <f t="shared" si="12"/>
        <v>21.4</v>
      </c>
      <c r="L68">
        <f t="shared" si="12"/>
        <v>46.5</v>
      </c>
      <c r="M68">
        <f t="shared" si="12"/>
        <v>15</v>
      </c>
      <c r="N68">
        <f t="shared" si="12"/>
        <v>11</v>
      </c>
      <c r="O68">
        <f t="shared" si="12"/>
        <v>11</v>
      </c>
      <c r="P68">
        <f t="shared" si="12"/>
        <v>12.5</v>
      </c>
      <c r="Q68">
        <f t="shared" si="12"/>
        <v>15.5</v>
      </c>
      <c r="R68">
        <f t="shared" si="12"/>
        <v>11</v>
      </c>
      <c r="S68">
        <f t="shared" si="12"/>
        <v>11</v>
      </c>
      <c r="T68">
        <f t="shared" si="12"/>
        <v>11.5</v>
      </c>
      <c r="U68">
        <f t="shared" si="12"/>
        <v>36</v>
      </c>
      <c r="V68">
        <f t="shared" si="12"/>
        <v>11</v>
      </c>
      <c r="W68">
        <f t="shared" si="12"/>
        <v>11</v>
      </c>
      <c r="X68">
        <f t="shared" si="12"/>
        <v>17</v>
      </c>
      <c r="Y68">
        <f t="shared" si="12"/>
        <v>11</v>
      </c>
      <c r="Z68">
        <f t="shared" si="12"/>
        <v>35</v>
      </c>
    </row>
    <row r="69" spans="1:27" x14ac:dyDescent="0.25">
      <c r="A69" s="26" t="s">
        <v>271</v>
      </c>
      <c r="C69">
        <f>IF(C17=" "," ",IF(C17&gt;0,C17," "))</f>
        <v>8.9999999999999993E-3</v>
      </c>
      <c r="D69">
        <f t="shared" ref="D69:Z69" si="13">IF(D17=" "," ",IF(D17&gt;0,D17," "))</f>
        <v>8.9999999999999993E-3</v>
      </c>
      <c r="E69">
        <f t="shared" si="13"/>
        <v>8.9999999999999993E-3</v>
      </c>
      <c r="F69">
        <f t="shared" si="13"/>
        <v>8.9999999999999993E-3</v>
      </c>
      <c r="G69">
        <f t="shared" si="13"/>
        <v>8.9999999999999993E-3</v>
      </c>
      <c r="H69">
        <f t="shared" si="13"/>
        <v>8.9999999999999993E-3</v>
      </c>
      <c r="I69">
        <f t="shared" si="13"/>
        <v>8.9999999999999993E-3</v>
      </c>
      <c r="J69">
        <f t="shared" si="13"/>
        <v>8.9999999999999993E-3</v>
      </c>
      <c r="K69">
        <f t="shared" si="13"/>
        <v>8.9999999999999993E-3</v>
      </c>
      <c r="L69">
        <f t="shared" si="13"/>
        <v>8.9999999999999993E-3</v>
      </c>
      <c r="M69">
        <f t="shared" si="13"/>
        <v>8.9999999999999993E-3</v>
      </c>
      <c r="N69">
        <f t="shared" si="13"/>
        <v>8.9999999999999993E-3</v>
      </c>
      <c r="O69">
        <f t="shared" si="13"/>
        <v>8.9999999999999993E-3</v>
      </c>
      <c r="P69">
        <f t="shared" si="13"/>
        <v>8.9999999999999993E-3</v>
      </c>
      <c r="Q69">
        <f t="shared" si="13"/>
        <v>8.9999999999999993E-3</v>
      </c>
      <c r="R69">
        <f t="shared" si="13"/>
        <v>8.9999999999999993E-3</v>
      </c>
      <c r="S69">
        <f t="shared" si="13"/>
        <v>8.9999999999999993E-3</v>
      </c>
      <c r="T69">
        <f t="shared" si="13"/>
        <v>8.9999999999999993E-3</v>
      </c>
      <c r="U69">
        <f t="shared" si="13"/>
        <v>8.9999999999999993E-3</v>
      </c>
      <c r="V69">
        <f t="shared" si="13"/>
        <v>8.9999999999999993E-3</v>
      </c>
      <c r="W69">
        <f t="shared" si="13"/>
        <v>8.9999999999999993E-3</v>
      </c>
      <c r="X69">
        <f t="shared" si="13"/>
        <v>8.9999999999999993E-3</v>
      </c>
      <c r="Y69">
        <f t="shared" si="13"/>
        <v>8.9999999999999993E-3</v>
      </c>
      <c r="Z69">
        <f t="shared" si="13"/>
        <v>8.9999999999999993E-3</v>
      </c>
    </row>
    <row r="70" spans="1:27" x14ac:dyDescent="0.25">
      <c r="A70" s="26" t="s">
        <v>272</v>
      </c>
      <c r="C70">
        <f>IF(C26=" "," ",IF(C26&gt;0,C26," "))</f>
        <v>0.39</v>
      </c>
      <c r="D70">
        <f t="shared" ref="D70:Z70" si="14">IF(D26=" "," ",IF(D26&gt;0,D26," "))</f>
        <v>0.79</v>
      </c>
      <c r="E70">
        <f t="shared" si="14"/>
        <v>0.38</v>
      </c>
      <c r="F70">
        <f t="shared" si="14"/>
        <v>0.59</v>
      </c>
      <c r="G70">
        <f t="shared" si="14"/>
        <v>0.12</v>
      </c>
      <c r="H70">
        <f t="shared" si="14"/>
        <v>0.53</v>
      </c>
      <c r="I70">
        <f t="shared" si="14"/>
        <v>0.77</v>
      </c>
      <c r="J70">
        <f t="shared" si="14"/>
        <v>0.4</v>
      </c>
      <c r="K70">
        <f t="shared" si="14"/>
        <v>0.57999999999999996</v>
      </c>
      <c r="L70">
        <f t="shared" si="14"/>
        <v>0.34</v>
      </c>
      <c r="M70">
        <f t="shared" si="14"/>
        <v>0.48</v>
      </c>
      <c r="N70">
        <f t="shared" si="14"/>
        <v>1.01</v>
      </c>
      <c r="O70">
        <f t="shared" si="14"/>
        <v>0.81</v>
      </c>
      <c r="P70">
        <f t="shared" si="14"/>
        <v>1.46</v>
      </c>
      <c r="Q70">
        <f t="shared" si="14"/>
        <v>0.41</v>
      </c>
      <c r="R70">
        <f t="shared" si="14"/>
        <v>0.72</v>
      </c>
      <c r="S70">
        <f t="shared" si="14"/>
        <v>0.55000000000000004</v>
      </c>
      <c r="T70">
        <f t="shared" si="14"/>
        <v>0.63</v>
      </c>
      <c r="U70">
        <f t="shared" si="14"/>
        <v>0.95</v>
      </c>
      <c r="V70">
        <f t="shared" si="14"/>
        <v>1.73</v>
      </c>
      <c r="W70">
        <f t="shared" si="14"/>
        <v>0.7</v>
      </c>
      <c r="X70">
        <f t="shared" si="14"/>
        <v>0.48</v>
      </c>
      <c r="Y70">
        <f t="shared" si="14"/>
        <v>0.42</v>
      </c>
      <c r="Z70">
        <f t="shared" si="14"/>
        <v>0.55000000000000004</v>
      </c>
    </row>
    <row r="71" spans="1:27" x14ac:dyDescent="0.25">
      <c r="A71" s="26" t="s">
        <v>273</v>
      </c>
      <c r="C71">
        <f>IF(C31=" "," ",IF(C31&gt;0,C31," "))</f>
        <v>0.09</v>
      </c>
      <c r="D71">
        <f t="shared" ref="D71:Z71" si="15">IF(D31=" "," ",IF(D31&gt;0,D31," "))</f>
        <v>7.0000000000000007E-2</v>
      </c>
      <c r="E71">
        <f t="shared" si="15"/>
        <v>0.1</v>
      </c>
      <c r="F71">
        <f t="shared" si="15"/>
        <v>0.06</v>
      </c>
      <c r="G71">
        <f t="shared" si="15"/>
        <v>0.04</v>
      </c>
      <c r="H71">
        <f t="shared" si="15"/>
        <v>0.06</v>
      </c>
      <c r="I71">
        <f t="shared" si="15"/>
        <v>0.1</v>
      </c>
      <c r="J71">
        <f t="shared" si="15"/>
        <v>0.08</v>
      </c>
      <c r="K71">
        <f t="shared" si="15"/>
        <v>2.5000000000000001E-2</v>
      </c>
      <c r="L71">
        <f t="shared" si="15"/>
        <v>7.0000000000000007E-2</v>
      </c>
      <c r="M71">
        <f t="shared" si="15"/>
        <v>0.1</v>
      </c>
      <c r="N71">
        <f t="shared" si="15"/>
        <v>7.0000000000000007E-2</v>
      </c>
      <c r="O71">
        <f t="shared" si="15"/>
        <v>0.18</v>
      </c>
      <c r="P71">
        <f t="shared" si="15"/>
        <v>0.15</v>
      </c>
      <c r="Q71">
        <f t="shared" si="15"/>
        <v>0.06</v>
      </c>
      <c r="R71">
        <f t="shared" si="15"/>
        <v>0.06</v>
      </c>
      <c r="S71">
        <f t="shared" si="15"/>
        <v>0.08</v>
      </c>
      <c r="T71">
        <f t="shared" si="15"/>
        <v>7.0000000000000007E-2</v>
      </c>
      <c r="U71">
        <f t="shared" si="15"/>
        <v>0.1</v>
      </c>
      <c r="V71">
        <f t="shared" si="15"/>
        <v>0.2</v>
      </c>
      <c r="W71">
        <f t="shared" si="15"/>
        <v>0.16900000000000001</v>
      </c>
      <c r="X71">
        <f t="shared" si="15"/>
        <v>4.1000000000000002E-2</v>
      </c>
      <c r="Y71">
        <f t="shared" si="15"/>
        <v>0.04</v>
      </c>
      <c r="Z71">
        <f t="shared" si="15"/>
        <v>3.2000000000000001E-2</v>
      </c>
    </row>
    <row r="72" spans="1:27" x14ac:dyDescent="0.25">
      <c r="A72" s="26" t="s">
        <v>274</v>
      </c>
      <c r="C72">
        <f>IF(C61=" "," ",IF(C43&gt;0,C43," "))</f>
        <v>39</v>
      </c>
      <c r="D72">
        <f t="shared" ref="D72:Z72" si="16">IF(D61=" "," ",IF(D43&gt;0,D43," "))</f>
        <v>40</v>
      </c>
      <c r="E72">
        <f t="shared" si="16"/>
        <v>33.5</v>
      </c>
      <c r="F72">
        <f t="shared" si="16"/>
        <v>23.5</v>
      </c>
      <c r="G72">
        <f t="shared" si="16"/>
        <v>29</v>
      </c>
      <c r="H72">
        <f t="shared" si="16"/>
        <v>61</v>
      </c>
      <c r="I72">
        <f t="shared" si="16"/>
        <v>69.5</v>
      </c>
      <c r="J72">
        <f t="shared" si="16"/>
        <v>49</v>
      </c>
      <c r="K72">
        <f t="shared" si="16"/>
        <v>27.3</v>
      </c>
      <c r="L72">
        <f t="shared" si="16"/>
        <v>34.5</v>
      </c>
      <c r="M72">
        <f t="shared" si="16"/>
        <v>48</v>
      </c>
      <c r="N72">
        <f t="shared" si="16"/>
        <v>36.5</v>
      </c>
      <c r="O72">
        <f t="shared" si="16"/>
        <v>37</v>
      </c>
      <c r="P72">
        <f t="shared" si="16"/>
        <v>35.5</v>
      </c>
      <c r="Q72">
        <f t="shared" si="16"/>
        <v>23.5</v>
      </c>
      <c r="R72">
        <f t="shared" si="16"/>
        <v>30</v>
      </c>
      <c r="S72">
        <f t="shared" si="16"/>
        <v>33.5</v>
      </c>
      <c r="T72">
        <f t="shared" si="16"/>
        <v>28.5</v>
      </c>
      <c r="U72">
        <f t="shared" si="16"/>
        <v>45</v>
      </c>
      <c r="V72">
        <f t="shared" si="16"/>
        <v>35.5</v>
      </c>
      <c r="W72">
        <f t="shared" si="16"/>
        <v>35</v>
      </c>
      <c r="X72">
        <f t="shared" si="16"/>
        <v>27</v>
      </c>
      <c r="Y72">
        <f t="shared" si="16"/>
        <v>32</v>
      </c>
      <c r="Z72">
        <f t="shared" si="16"/>
        <v>53</v>
      </c>
    </row>
    <row r="73" spans="1:27" x14ac:dyDescent="0.25">
      <c r="A73" s="26" t="s">
        <v>279</v>
      </c>
      <c r="C73" s="27">
        <f>IF(C27=" "," ",IF(C27&gt;0,C27," "))</f>
        <v>1.57</v>
      </c>
      <c r="D73" s="27">
        <f t="shared" ref="D73:AA73" si="17">IF(D27=" "," ",IF(D27&gt;0,D27," "))</f>
        <v>1.75</v>
      </c>
      <c r="E73" s="27">
        <f t="shared" si="17"/>
        <v>1.37</v>
      </c>
      <c r="F73" s="27">
        <f t="shared" si="17"/>
        <v>1.5</v>
      </c>
      <c r="G73" s="27">
        <f t="shared" si="17"/>
        <v>0.59</v>
      </c>
      <c r="H73" s="27">
        <f t="shared" si="17"/>
        <v>1.28</v>
      </c>
      <c r="I73" s="27">
        <f t="shared" si="17"/>
        <v>1.47</v>
      </c>
      <c r="J73" s="27">
        <f t="shared" si="17"/>
        <v>2.59</v>
      </c>
      <c r="K73" s="27">
        <f t="shared" si="17"/>
        <v>1.67</v>
      </c>
      <c r="L73" s="27">
        <f t="shared" si="17"/>
        <v>1.69</v>
      </c>
      <c r="M73" s="27">
        <f t="shared" si="17"/>
        <v>2.1</v>
      </c>
      <c r="N73" s="27">
        <f t="shared" si="17"/>
        <v>1.39</v>
      </c>
      <c r="O73" s="27">
        <f t="shared" si="17"/>
        <v>1.45</v>
      </c>
      <c r="P73" s="27">
        <f t="shared" si="17"/>
        <v>2.27</v>
      </c>
      <c r="Q73" s="27">
        <f t="shared" si="17"/>
        <v>1.56</v>
      </c>
      <c r="R73" s="27">
        <f t="shared" si="17"/>
        <v>1.75</v>
      </c>
      <c r="S73" s="27">
        <f t="shared" si="17"/>
        <v>0.7</v>
      </c>
      <c r="T73" s="27">
        <f t="shared" si="17"/>
        <v>1.19</v>
      </c>
      <c r="U73" s="27">
        <f t="shared" si="17"/>
        <v>2.5499999999999998</v>
      </c>
      <c r="V73" s="27">
        <f t="shared" si="17"/>
        <v>2.5</v>
      </c>
      <c r="W73" s="27">
        <f t="shared" si="17"/>
        <v>1.93</v>
      </c>
      <c r="X73" s="27">
        <f t="shared" si="17"/>
        <v>1.44</v>
      </c>
      <c r="Y73" s="27">
        <f t="shared" si="17"/>
        <v>2.08</v>
      </c>
      <c r="Z73" s="27">
        <f t="shared" si="17"/>
        <v>2.19</v>
      </c>
      <c r="AA73" s="27" t="str">
        <f t="shared" si="17"/>
        <v xml:space="preserve"> </v>
      </c>
    </row>
    <row r="74" spans="1:27" x14ac:dyDescent="0.25">
      <c r="A74" s="26" t="s">
        <v>280</v>
      </c>
      <c r="C74" s="27">
        <f>IF(C32=" "," ",IF(C32&gt;0,C32," "))</f>
        <v>0.2</v>
      </c>
      <c r="D74" s="27">
        <f t="shared" ref="D74:AA74" si="18">IF(D32=" "," ",IF(D32&gt;0,D32," "))</f>
        <v>0.14000000000000001</v>
      </c>
      <c r="E74" s="27">
        <f t="shared" si="18"/>
        <v>0.13</v>
      </c>
      <c r="F74" s="27">
        <f t="shared" si="18"/>
        <v>0.09</v>
      </c>
      <c r="G74" s="27">
        <f t="shared" si="18"/>
        <v>0.06</v>
      </c>
      <c r="H74" s="27">
        <f t="shared" si="18"/>
        <v>7.0000000000000007E-2</v>
      </c>
      <c r="I74" s="27">
        <f t="shared" si="18"/>
        <v>0.13</v>
      </c>
      <c r="J74" s="27">
        <f t="shared" si="18"/>
        <v>0.09</v>
      </c>
      <c r="K74" s="27">
        <f t="shared" si="18"/>
        <v>2.5000000000000001E-2</v>
      </c>
      <c r="L74" s="27">
        <f t="shared" si="18"/>
        <v>0.09</v>
      </c>
      <c r="M74" s="27">
        <f t="shared" si="18"/>
        <v>0.16</v>
      </c>
      <c r="N74" s="27">
        <f t="shared" si="18"/>
        <v>7.0000000000000007E-2</v>
      </c>
      <c r="O74" s="27">
        <f t="shared" si="18"/>
        <v>0.18</v>
      </c>
      <c r="P74" s="27">
        <f t="shared" si="18"/>
        <v>0.17</v>
      </c>
      <c r="Q74" s="27">
        <f t="shared" si="18"/>
        <v>7.0000000000000007E-2</v>
      </c>
      <c r="R74" s="27">
        <f t="shared" si="18"/>
        <v>0.1</v>
      </c>
      <c r="S74" s="27">
        <f t="shared" si="18"/>
        <v>0.13</v>
      </c>
      <c r="T74" s="27">
        <f t="shared" si="18"/>
        <v>7.0000000000000007E-2</v>
      </c>
      <c r="U74" s="27">
        <f t="shared" si="18"/>
        <v>0.14000000000000001</v>
      </c>
      <c r="V74" s="27">
        <f t="shared" si="18"/>
        <v>0.3</v>
      </c>
      <c r="W74" s="27">
        <f t="shared" si="18"/>
        <v>0.192</v>
      </c>
      <c r="X74" s="27">
        <f t="shared" si="18"/>
        <v>7.6999999999999999E-2</v>
      </c>
      <c r="Y74" s="27">
        <f t="shared" si="18"/>
        <v>6.6000000000000003E-2</v>
      </c>
      <c r="Z74" s="27">
        <f t="shared" si="18"/>
        <v>0.08</v>
      </c>
      <c r="AA74" s="27" t="str">
        <f t="shared" si="18"/>
        <v xml:space="preserve"> 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A95B-9EDB-4812-B84C-5C2FB4609F70}">
  <sheetPr codeName="Planilha7"/>
  <dimension ref="A1:AA74"/>
  <sheetViews>
    <sheetView topLeftCell="A55" zoomScale="85" zoomScaleNormal="85" workbookViewId="0">
      <selection activeCell="A73" sqref="A73:XFD74"/>
    </sheetView>
  </sheetViews>
  <sheetFormatPr defaultRowHeight="15" x14ac:dyDescent="0.25"/>
  <cols>
    <col min="1" max="1" width="26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18</v>
      </c>
      <c r="Q1" t="s">
        <v>20</v>
      </c>
      <c r="R1" t="s">
        <v>22</v>
      </c>
      <c r="S1" t="s">
        <v>24</v>
      </c>
      <c r="T1" t="s">
        <v>26</v>
      </c>
      <c r="U1" t="s">
        <v>28</v>
      </c>
      <c r="V1" t="s">
        <v>30</v>
      </c>
      <c r="W1" t="s">
        <v>32</v>
      </c>
      <c r="X1" t="s">
        <v>34</v>
      </c>
      <c r="Y1" t="s">
        <v>36</v>
      </c>
      <c r="Z1" t="s">
        <v>38</v>
      </c>
      <c r="AA1" t="s">
        <v>40</v>
      </c>
    </row>
    <row r="2" spans="1:27" x14ac:dyDescent="0.25">
      <c r="O2" t="s">
        <v>135</v>
      </c>
    </row>
    <row r="3" spans="1:27" x14ac:dyDescent="0.25">
      <c r="A3" t="s">
        <v>42</v>
      </c>
      <c r="B3" t="s">
        <v>43</v>
      </c>
    </row>
    <row r="4" spans="1:27" s="2" customFormat="1" x14ac:dyDescent="0.25">
      <c r="A4" s="2" t="s">
        <v>44</v>
      </c>
      <c r="B4" s="2" t="s">
        <v>45</v>
      </c>
      <c r="C4" s="8" t="s">
        <v>237</v>
      </c>
      <c r="D4" s="8" t="s">
        <v>220</v>
      </c>
      <c r="E4" s="8" t="s">
        <v>199</v>
      </c>
      <c r="F4" s="8" t="s">
        <v>238</v>
      </c>
      <c r="G4" s="8" t="s">
        <v>162</v>
      </c>
      <c r="H4" s="8" t="s">
        <v>202</v>
      </c>
      <c r="I4" s="8" t="s">
        <v>164</v>
      </c>
      <c r="J4" s="8" t="s">
        <v>185</v>
      </c>
      <c r="K4" s="8" t="s">
        <v>239</v>
      </c>
      <c r="L4" s="8" t="s">
        <v>240</v>
      </c>
      <c r="M4" s="8" t="s">
        <v>168</v>
      </c>
      <c r="N4" s="8" t="s">
        <v>169</v>
      </c>
      <c r="O4" s="8" t="s">
        <v>208</v>
      </c>
      <c r="P4" s="8" t="s">
        <v>209</v>
      </c>
      <c r="Q4" s="8" t="s">
        <v>241</v>
      </c>
      <c r="R4" s="8" t="s">
        <v>211</v>
      </c>
      <c r="S4" s="8" t="s">
        <v>174</v>
      </c>
      <c r="T4" s="8" t="s">
        <v>242</v>
      </c>
      <c r="U4" s="8" t="s">
        <v>176</v>
      </c>
      <c r="V4" s="8" t="s">
        <v>177</v>
      </c>
      <c r="W4" s="8" t="s">
        <v>178</v>
      </c>
      <c r="X4" s="8" t="s">
        <v>179</v>
      </c>
      <c r="Y4" s="8" t="s">
        <v>180</v>
      </c>
      <c r="Z4" s="8" t="s">
        <v>181</v>
      </c>
      <c r="AA4" s="8" t="s">
        <v>243</v>
      </c>
    </row>
    <row r="5" spans="1:27" ht="30" x14ac:dyDescent="0.25">
      <c r="A5" t="s">
        <v>47</v>
      </c>
      <c r="B5" s="1" t="s">
        <v>48</v>
      </c>
      <c r="C5">
        <v>10.4</v>
      </c>
      <c r="D5">
        <v>18.8</v>
      </c>
      <c r="E5">
        <v>12.7</v>
      </c>
      <c r="F5">
        <v>19.5</v>
      </c>
      <c r="G5">
        <v>12.4</v>
      </c>
      <c r="H5">
        <v>16.2</v>
      </c>
      <c r="I5">
        <v>11.9</v>
      </c>
      <c r="J5">
        <v>16.600000000000001</v>
      </c>
      <c r="K5">
        <v>12.4</v>
      </c>
      <c r="L5">
        <v>15</v>
      </c>
      <c r="M5">
        <v>13.5</v>
      </c>
      <c r="N5">
        <v>13.8</v>
      </c>
      <c r="O5">
        <v>13.4</v>
      </c>
      <c r="P5">
        <v>13.5</v>
      </c>
      <c r="Q5">
        <v>17.5</v>
      </c>
      <c r="R5">
        <v>13.1</v>
      </c>
      <c r="S5">
        <v>20.399999999999999</v>
      </c>
      <c r="T5">
        <v>15.6</v>
      </c>
      <c r="U5">
        <v>12.9</v>
      </c>
      <c r="V5">
        <v>13.4</v>
      </c>
      <c r="W5">
        <v>13</v>
      </c>
      <c r="X5">
        <v>10.5</v>
      </c>
      <c r="Y5">
        <v>14.2</v>
      </c>
      <c r="Z5">
        <v>12.6</v>
      </c>
      <c r="AA5">
        <v>18.899999999999999</v>
      </c>
    </row>
    <row r="6" spans="1:27" x14ac:dyDescent="0.25">
      <c r="A6" t="s">
        <v>49</v>
      </c>
      <c r="B6" t="s">
        <v>50</v>
      </c>
      <c r="C6">
        <v>0.05</v>
      </c>
      <c r="D6">
        <v>0.05</v>
      </c>
      <c r="E6">
        <v>0.05</v>
      </c>
      <c r="F6">
        <v>0.11</v>
      </c>
      <c r="G6">
        <v>0.11</v>
      </c>
      <c r="H6">
        <v>0.12</v>
      </c>
      <c r="I6">
        <v>0.05</v>
      </c>
      <c r="J6">
        <v>0.05</v>
      </c>
      <c r="K6">
        <v>0.05</v>
      </c>
      <c r="L6">
        <v>0.09</v>
      </c>
      <c r="M6">
        <v>0.05</v>
      </c>
      <c r="N6">
        <v>0.06</v>
      </c>
      <c r="O6">
        <v>0.05</v>
      </c>
      <c r="P6">
        <v>0.12</v>
      </c>
      <c r="Q6">
        <v>0.05</v>
      </c>
      <c r="R6">
        <v>0.06</v>
      </c>
      <c r="S6">
        <v>0.06</v>
      </c>
      <c r="T6">
        <v>0.05</v>
      </c>
      <c r="U6">
        <v>0.08</v>
      </c>
      <c r="V6">
        <v>0.05</v>
      </c>
      <c r="W6">
        <v>0.11</v>
      </c>
      <c r="X6">
        <v>0.12</v>
      </c>
      <c r="Y6">
        <v>0.05</v>
      </c>
      <c r="Z6">
        <v>0.05</v>
      </c>
      <c r="AA6">
        <v>0.05</v>
      </c>
    </row>
    <row r="7" spans="1:27" x14ac:dyDescent="0.25">
      <c r="A7" t="s">
        <v>51</v>
      </c>
      <c r="B7" t="s">
        <v>52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  <c r="T7">
        <v>5.0000000000000001E-3</v>
      </c>
      <c r="U7">
        <v>5.0000000000000001E-3</v>
      </c>
      <c r="V7">
        <v>5.0000000000000001E-3</v>
      </c>
      <c r="W7">
        <v>5.0000000000000001E-3</v>
      </c>
      <c r="X7">
        <v>5.0000000000000001E-3</v>
      </c>
      <c r="Y7">
        <v>5.0000000000000001E-3</v>
      </c>
      <c r="Z7">
        <v>5.0000000000000001E-3</v>
      </c>
      <c r="AA7">
        <v>5.0000000000000001E-3</v>
      </c>
    </row>
    <row r="8" spans="1:27" x14ac:dyDescent="0.25">
      <c r="A8" t="s">
        <v>53</v>
      </c>
      <c r="B8" t="s">
        <v>54</v>
      </c>
      <c r="C8">
        <v>4.0000000000000001E-3</v>
      </c>
      <c r="D8">
        <v>4.0000000000000001E-3</v>
      </c>
      <c r="E8">
        <v>4.0000000000000001E-3</v>
      </c>
      <c r="F8">
        <v>4.0000000000000001E-3</v>
      </c>
      <c r="G8">
        <v>4.0000000000000001E-3</v>
      </c>
      <c r="H8">
        <v>4.0000000000000001E-3</v>
      </c>
      <c r="I8">
        <v>4.0000000000000001E-3</v>
      </c>
      <c r="J8">
        <v>4.0000000000000001E-3</v>
      </c>
      <c r="K8">
        <v>4.0000000000000001E-3</v>
      </c>
      <c r="L8">
        <v>4.0000000000000001E-3</v>
      </c>
      <c r="M8">
        <v>4.0000000000000001E-3</v>
      </c>
      <c r="N8">
        <v>4.0000000000000001E-3</v>
      </c>
      <c r="O8">
        <v>4.0000000000000001E-3</v>
      </c>
      <c r="P8">
        <v>4.0000000000000001E-3</v>
      </c>
      <c r="Q8">
        <v>4.0000000000000001E-3</v>
      </c>
      <c r="R8">
        <v>4.0000000000000001E-3</v>
      </c>
      <c r="S8">
        <v>4.0000000000000001E-3</v>
      </c>
      <c r="T8">
        <v>4.0000000000000001E-3</v>
      </c>
      <c r="U8">
        <v>4.0000000000000001E-3</v>
      </c>
      <c r="V8">
        <v>4.0000000000000001E-3</v>
      </c>
      <c r="W8">
        <v>4.0000000000000001E-3</v>
      </c>
      <c r="X8">
        <v>4.0000000000000001E-3</v>
      </c>
      <c r="Y8">
        <v>4.0000000000000001E-3</v>
      </c>
      <c r="Z8">
        <v>4.0000000000000001E-3</v>
      </c>
      <c r="AA8">
        <v>4.0000000000000001E-3</v>
      </c>
    </row>
    <row r="9" spans="1:27" x14ac:dyDescent="0.25">
      <c r="A9" t="s">
        <v>55</v>
      </c>
      <c r="B9" t="s">
        <v>56</v>
      </c>
      <c r="C9">
        <v>0.03</v>
      </c>
      <c r="D9">
        <v>0.04</v>
      </c>
      <c r="E9">
        <v>0.04</v>
      </c>
      <c r="F9">
        <v>0.04</v>
      </c>
      <c r="G9">
        <v>0.01</v>
      </c>
      <c r="H9">
        <v>0.04</v>
      </c>
      <c r="I9">
        <v>0.04</v>
      </c>
      <c r="J9">
        <v>0.03</v>
      </c>
      <c r="K9">
        <v>0.04</v>
      </c>
      <c r="L9">
        <v>0.04</v>
      </c>
      <c r="M9">
        <v>0.04</v>
      </c>
      <c r="N9">
        <v>0.05</v>
      </c>
      <c r="O9">
        <v>0.04</v>
      </c>
      <c r="P9">
        <v>0.03</v>
      </c>
      <c r="Q9">
        <v>0.04</v>
      </c>
      <c r="R9">
        <v>0.04</v>
      </c>
      <c r="S9">
        <v>0.03</v>
      </c>
      <c r="T9">
        <v>0.03</v>
      </c>
      <c r="U9">
        <v>0.03</v>
      </c>
      <c r="V9">
        <v>0.04</v>
      </c>
      <c r="W9">
        <v>0.04</v>
      </c>
      <c r="X9">
        <v>0.04</v>
      </c>
      <c r="Y9">
        <v>0.05</v>
      </c>
      <c r="Z9">
        <v>0.06</v>
      </c>
      <c r="AA9">
        <v>0.09</v>
      </c>
    </row>
    <row r="10" spans="1:27" x14ac:dyDescent="0.25">
      <c r="A10" t="s">
        <v>57</v>
      </c>
      <c r="B10" t="s">
        <v>58</v>
      </c>
      <c r="C10">
        <v>4.0000000000000001E-3</v>
      </c>
      <c r="D10">
        <v>4.0000000000000001E-3</v>
      </c>
      <c r="E10">
        <v>4.0000000000000001E-3</v>
      </c>
      <c r="F10">
        <v>4.0000000000000001E-3</v>
      </c>
      <c r="G10">
        <v>4.0000000000000001E-3</v>
      </c>
      <c r="H10">
        <v>4.0000000000000001E-3</v>
      </c>
      <c r="I10">
        <v>4.0000000000000001E-3</v>
      </c>
      <c r="J10">
        <v>4.0000000000000001E-3</v>
      </c>
      <c r="K10">
        <v>4.0000000000000001E-3</v>
      </c>
      <c r="L10">
        <v>4.0000000000000001E-3</v>
      </c>
      <c r="M10">
        <v>4.0000000000000001E-3</v>
      </c>
      <c r="N10">
        <v>4.0000000000000001E-3</v>
      </c>
      <c r="O10">
        <v>4.0000000000000001E-3</v>
      </c>
      <c r="P10">
        <v>4.0000000000000001E-3</v>
      </c>
      <c r="Q10">
        <v>4.0000000000000001E-3</v>
      </c>
      <c r="R10">
        <v>4.0000000000000001E-3</v>
      </c>
      <c r="S10">
        <v>4.0000000000000001E-3</v>
      </c>
      <c r="T10">
        <v>4.0000000000000001E-3</v>
      </c>
      <c r="U10">
        <v>4.0000000000000001E-3</v>
      </c>
      <c r="V10">
        <v>4.0000000000000001E-3</v>
      </c>
      <c r="W10">
        <v>4.0000000000000001E-3</v>
      </c>
      <c r="X10">
        <v>4.0000000000000001E-3</v>
      </c>
      <c r="Y10">
        <v>4.0000000000000001E-3</v>
      </c>
      <c r="Z10">
        <v>4.0000000000000001E-3</v>
      </c>
      <c r="AA10">
        <v>4.0000000000000001E-3</v>
      </c>
    </row>
    <row r="11" spans="1:27" x14ac:dyDescent="0.25">
      <c r="A11" t="s">
        <v>59</v>
      </c>
      <c r="B11" t="s">
        <v>60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  <c r="AA11">
        <v>0.05</v>
      </c>
    </row>
    <row r="12" spans="1:27" x14ac:dyDescent="0.25">
      <c r="A12" t="s">
        <v>61</v>
      </c>
      <c r="B12" t="s">
        <v>62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2E-3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  <c r="AA12">
        <v>1E-3</v>
      </c>
    </row>
    <row r="13" spans="1:27" x14ac:dyDescent="0.25">
      <c r="A13" t="s">
        <v>63</v>
      </c>
      <c r="B13" t="s">
        <v>64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</row>
    <row r="14" spans="1:27" x14ac:dyDescent="0.25">
      <c r="A14" t="s">
        <v>65</v>
      </c>
      <c r="B14" t="s">
        <v>66</v>
      </c>
      <c r="C14">
        <v>5.0000000000000001E-3</v>
      </c>
      <c r="D14">
        <v>5.0000000000000001E-3</v>
      </c>
      <c r="E14">
        <v>5.0000000000000001E-3</v>
      </c>
      <c r="F14">
        <v>5.0000000000000001E-3</v>
      </c>
      <c r="G14">
        <v>5.0000000000000001E-3</v>
      </c>
      <c r="H14">
        <v>5.0000000000000001E-3</v>
      </c>
      <c r="I14">
        <v>5.0000000000000001E-3</v>
      </c>
      <c r="J14">
        <v>5.0000000000000001E-3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P14">
        <v>5.0000000000000001E-3</v>
      </c>
      <c r="Q14">
        <v>5.0000000000000001E-3</v>
      </c>
      <c r="R14">
        <v>5.0000000000000001E-3</v>
      </c>
      <c r="S14">
        <v>5.0000000000000001E-3</v>
      </c>
      <c r="T14">
        <v>5.0000000000000001E-3</v>
      </c>
      <c r="U14">
        <v>5.0000000000000001E-3</v>
      </c>
      <c r="V14">
        <v>5.0000000000000001E-3</v>
      </c>
      <c r="W14">
        <v>5.0000000000000001E-3</v>
      </c>
      <c r="X14">
        <v>5.0000000000000001E-3</v>
      </c>
      <c r="Y14">
        <v>5.0000000000000001E-3</v>
      </c>
      <c r="Z14">
        <v>5.0000000000000001E-3</v>
      </c>
      <c r="AA14">
        <v>5.0000000000000001E-3</v>
      </c>
    </row>
    <row r="15" spans="1:27" x14ac:dyDescent="0.25">
      <c r="A15" t="s">
        <v>67</v>
      </c>
      <c r="B15" t="s">
        <v>68</v>
      </c>
      <c r="C15">
        <v>1.93</v>
      </c>
      <c r="D15">
        <v>1.81</v>
      </c>
      <c r="E15">
        <v>15.9</v>
      </c>
      <c r="F15">
        <v>2.42</v>
      </c>
      <c r="G15">
        <v>2.27</v>
      </c>
      <c r="H15">
        <v>1.84</v>
      </c>
      <c r="I15">
        <v>2.77</v>
      </c>
      <c r="J15">
        <v>1.98</v>
      </c>
      <c r="K15">
        <v>3.22</v>
      </c>
      <c r="L15">
        <v>2.0099999999999998</v>
      </c>
      <c r="M15">
        <v>1.5</v>
      </c>
      <c r="N15">
        <v>1.86</v>
      </c>
      <c r="O15">
        <v>2.59</v>
      </c>
      <c r="P15">
        <v>3.27</v>
      </c>
      <c r="Q15">
        <v>2.09</v>
      </c>
      <c r="R15">
        <v>1.84</v>
      </c>
      <c r="S15">
        <v>2.12</v>
      </c>
      <c r="T15">
        <v>2.2599999999999998</v>
      </c>
      <c r="U15">
        <v>2.1800000000000002</v>
      </c>
      <c r="V15">
        <v>2.12</v>
      </c>
      <c r="W15">
        <v>2.08</v>
      </c>
      <c r="X15">
        <v>1.59</v>
      </c>
      <c r="Y15">
        <v>1.52</v>
      </c>
      <c r="Z15">
        <v>1.89</v>
      </c>
      <c r="AA15">
        <v>2.15</v>
      </c>
    </row>
    <row r="16" spans="1:27" x14ac:dyDescent="0.25">
      <c r="A16" t="s">
        <v>69</v>
      </c>
      <c r="B16" t="s">
        <v>70</v>
      </c>
      <c r="C16">
        <v>0.01</v>
      </c>
      <c r="D16">
        <v>0.01</v>
      </c>
      <c r="E16">
        <v>0.01</v>
      </c>
      <c r="F16">
        <v>0.01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5.0000000000000001E-3</v>
      </c>
    </row>
    <row r="17" spans="1:27" s="2" customFormat="1" x14ac:dyDescent="0.25">
      <c r="A17" s="2" t="s">
        <v>71</v>
      </c>
      <c r="B17" s="2" t="s">
        <v>72</v>
      </c>
      <c r="C17" s="2">
        <v>8.9999999999999993E-3</v>
      </c>
      <c r="D17" s="2">
        <v>8.9999999999999993E-3</v>
      </c>
      <c r="E17" s="2">
        <v>8.9999999999999993E-3</v>
      </c>
      <c r="F17" s="2">
        <v>8.9999999999999993E-3</v>
      </c>
      <c r="G17" s="2">
        <v>8.9999999999999993E-3</v>
      </c>
      <c r="H17" s="2">
        <v>8.9999999999999993E-3</v>
      </c>
      <c r="I17" s="2">
        <v>8.9999999999999993E-3</v>
      </c>
      <c r="J17" s="2">
        <v>8.9999999999999993E-3</v>
      </c>
      <c r="K17" s="2">
        <v>8.9999999999999993E-3</v>
      </c>
      <c r="L17" s="2">
        <v>8.9999999999999993E-3</v>
      </c>
      <c r="M17" s="2">
        <v>8.9999999999999993E-3</v>
      </c>
      <c r="N17" s="2">
        <v>8.9999999999999993E-3</v>
      </c>
      <c r="O17" s="2">
        <v>8.9999999999999993E-3</v>
      </c>
      <c r="P17" s="2">
        <v>8.9999999999999993E-3</v>
      </c>
      <c r="Q17" s="2">
        <v>8.9999999999999993E-3</v>
      </c>
      <c r="R17" s="2">
        <v>8.9999999999999993E-3</v>
      </c>
      <c r="S17" s="2">
        <v>8.9999999999999993E-3</v>
      </c>
      <c r="T17" s="2">
        <v>8.9999999999999993E-3</v>
      </c>
      <c r="U17" s="2">
        <v>8.9999999999999993E-3</v>
      </c>
      <c r="V17" s="2">
        <v>8.9999999999999993E-3</v>
      </c>
      <c r="W17" s="2">
        <v>8.9999999999999993E-3</v>
      </c>
      <c r="X17" s="2">
        <v>8.9999999999999993E-3</v>
      </c>
      <c r="Y17" s="2">
        <v>8.9999999999999993E-3</v>
      </c>
      <c r="Z17" s="2">
        <v>8.9999999999999993E-3</v>
      </c>
      <c r="AA17" s="2">
        <v>8.9999999999999993E-3</v>
      </c>
    </row>
    <row r="18" spans="1:27" s="2" customFormat="1" x14ac:dyDescent="0.25">
      <c r="A18" s="2" t="s">
        <v>73</v>
      </c>
      <c r="B18" s="2" t="s">
        <v>72</v>
      </c>
      <c r="C18" s="2">
        <v>8.9999999999999993E-3</v>
      </c>
      <c r="D18" s="2">
        <v>8.9999999999999993E-3</v>
      </c>
      <c r="E18" s="2">
        <v>8.9999999999999993E-3</v>
      </c>
      <c r="F18" s="2">
        <v>8.9999999999999993E-3</v>
      </c>
      <c r="G18" s="2">
        <v>8.9999999999999993E-3</v>
      </c>
      <c r="H18" s="2">
        <v>8.9999999999999993E-3</v>
      </c>
      <c r="I18" s="2">
        <v>8.9999999999999993E-3</v>
      </c>
      <c r="J18" s="2">
        <v>8.9999999999999993E-3</v>
      </c>
      <c r="K18" s="2">
        <v>8.9999999999999993E-3</v>
      </c>
      <c r="L18" s="2">
        <v>8.9999999999999993E-3</v>
      </c>
      <c r="M18" s="2">
        <v>8.9999999999999993E-3</v>
      </c>
      <c r="N18" s="2">
        <v>8.9999999999999993E-3</v>
      </c>
      <c r="O18" s="2">
        <v>8.9999999999999993E-3</v>
      </c>
      <c r="P18" s="2">
        <v>8.9999999999999993E-3</v>
      </c>
      <c r="Q18" s="2">
        <v>8.9999999999999993E-3</v>
      </c>
      <c r="R18" s="2">
        <v>8.9999999999999993E-3</v>
      </c>
      <c r="S18" s="2">
        <v>8.9999999999999993E-3</v>
      </c>
      <c r="T18" s="2">
        <v>8.9999999999999993E-3</v>
      </c>
      <c r="U18" s="2">
        <v>8.9999999999999993E-3</v>
      </c>
      <c r="V18" s="2">
        <v>8.9999999999999993E-3</v>
      </c>
      <c r="W18" s="2">
        <v>0.01</v>
      </c>
      <c r="X18" s="2">
        <v>8.9999999999999993E-3</v>
      </c>
      <c r="Y18" s="2">
        <v>8.9999999999999993E-3</v>
      </c>
      <c r="Z18" s="2">
        <v>8.9999999999999993E-3</v>
      </c>
      <c r="AA18" s="2">
        <v>8.9999999999999993E-3</v>
      </c>
    </row>
    <row r="19" spans="1:27" x14ac:dyDescent="0.25">
      <c r="A19" t="s">
        <v>74</v>
      </c>
      <c r="B19" t="s">
        <v>75</v>
      </c>
      <c r="C19">
        <v>61.5</v>
      </c>
      <c r="D19">
        <v>66.8</v>
      </c>
      <c r="E19">
        <v>71.400000000000006</v>
      </c>
      <c r="F19">
        <v>65</v>
      </c>
      <c r="G19">
        <v>67</v>
      </c>
      <c r="H19">
        <v>243</v>
      </c>
      <c r="I19">
        <v>109</v>
      </c>
      <c r="J19">
        <v>112</v>
      </c>
      <c r="K19">
        <v>80</v>
      </c>
      <c r="L19">
        <v>65.900000000000006</v>
      </c>
      <c r="M19">
        <v>82</v>
      </c>
      <c r="N19">
        <v>145</v>
      </c>
      <c r="O19">
        <v>84</v>
      </c>
      <c r="P19">
        <v>66.8</v>
      </c>
      <c r="Q19">
        <v>43.3</v>
      </c>
      <c r="R19">
        <v>78.8</v>
      </c>
      <c r="S19">
        <v>89.3</v>
      </c>
      <c r="T19">
        <v>76.400000000000006</v>
      </c>
      <c r="U19">
        <v>76.099999999999994</v>
      </c>
      <c r="V19">
        <v>78.5</v>
      </c>
      <c r="W19">
        <v>127</v>
      </c>
      <c r="X19">
        <v>73.2</v>
      </c>
      <c r="Y19">
        <v>64.3</v>
      </c>
      <c r="Z19">
        <v>81.2</v>
      </c>
      <c r="AA19">
        <v>72.900000000000006</v>
      </c>
    </row>
    <row r="20" spans="1:27" x14ac:dyDescent="0.25">
      <c r="A20" t="s">
        <v>76</v>
      </c>
      <c r="B20" t="s">
        <v>77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13</v>
      </c>
      <c r="AA20">
        <v>10</v>
      </c>
    </row>
    <row r="21" spans="1:27" x14ac:dyDescent="0.25">
      <c r="A21" t="s">
        <v>78</v>
      </c>
      <c r="B21" t="s">
        <v>79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</row>
    <row r="22" spans="1:27" x14ac:dyDescent="0.25">
      <c r="A22" t="s">
        <v>80</v>
      </c>
      <c r="B22" t="s">
        <v>81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25">
      <c r="A23" t="s">
        <v>82</v>
      </c>
      <c r="B23" t="s">
        <v>81</v>
      </c>
      <c r="C23">
        <v>26</v>
      </c>
      <c r="D23">
        <v>26</v>
      </c>
      <c r="E23">
        <v>26</v>
      </c>
      <c r="F23">
        <v>26</v>
      </c>
      <c r="G23">
        <v>26</v>
      </c>
      <c r="H23">
        <v>26</v>
      </c>
      <c r="I23">
        <v>26</v>
      </c>
      <c r="J23">
        <v>26</v>
      </c>
      <c r="K23">
        <v>26</v>
      </c>
      <c r="L23">
        <v>26</v>
      </c>
      <c r="M23">
        <v>26</v>
      </c>
      <c r="N23">
        <v>26</v>
      </c>
      <c r="O23">
        <v>26</v>
      </c>
      <c r="P23">
        <v>26</v>
      </c>
      <c r="Q23">
        <v>26</v>
      </c>
      <c r="R23">
        <v>26</v>
      </c>
      <c r="S23">
        <v>26</v>
      </c>
      <c r="T23">
        <v>26</v>
      </c>
      <c r="U23">
        <v>26</v>
      </c>
      <c r="V23">
        <v>26</v>
      </c>
      <c r="W23">
        <v>26</v>
      </c>
      <c r="X23">
        <v>26</v>
      </c>
      <c r="Y23">
        <v>26</v>
      </c>
      <c r="Z23">
        <v>26</v>
      </c>
      <c r="AA23">
        <v>49</v>
      </c>
    </row>
    <row r="24" spans="1:27" ht="45" x14ac:dyDescent="0.25">
      <c r="A24" t="s">
        <v>83</v>
      </c>
      <c r="B24" s="1" t="s">
        <v>84</v>
      </c>
      <c r="D24">
        <v>23.3</v>
      </c>
      <c r="E24">
        <v>22.6</v>
      </c>
      <c r="F24">
        <v>20.3</v>
      </c>
      <c r="G24">
        <v>11.2</v>
      </c>
      <c r="H24">
        <v>28.6</v>
      </c>
      <c r="I24">
        <v>26</v>
      </c>
      <c r="J24">
        <v>25.7</v>
      </c>
      <c r="K24">
        <v>25.7</v>
      </c>
      <c r="L24">
        <v>16.5</v>
      </c>
      <c r="M24">
        <v>19.399999999999999</v>
      </c>
      <c r="N24">
        <v>17.399999999999999</v>
      </c>
      <c r="O24">
        <v>19</v>
      </c>
      <c r="P24">
        <v>18</v>
      </c>
      <c r="Q24">
        <v>22.6</v>
      </c>
      <c r="R24">
        <v>18.399999999999999</v>
      </c>
      <c r="S24">
        <v>22.9</v>
      </c>
      <c r="T24">
        <v>22.8</v>
      </c>
      <c r="U24">
        <v>20.5</v>
      </c>
      <c r="V24">
        <v>17.600000000000001</v>
      </c>
      <c r="W24">
        <v>19.600000000000001</v>
      </c>
      <c r="X24">
        <v>20.399999999999999</v>
      </c>
      <c r="Y24">
        <v>18.8</v>
      </c>
      <c r="Z24">
        <v>20.7</v>
      </c>
      <c r="AA24">
        <v>30.2</v>
      </c>
    </row>
    <row r="25" spans="1:27" x14ac:dyDescent="0.25">
      <c r="A25" t="s">
        <v>85</v>
      </c>
      <c r="B25" t="s">
        <v>86</v>
      </c>
      <c r="C25">
        <v>2E-3</v>
      </c>
      <c r="E25">
        <v>2E-3</v>
      </c>
      <c r="G25">
        <v>2E-3</v>
      </c>
      <c r="H25">
        <v>2E-3</v>
      </c>
      <c r="I25">
        <v>2E-3</v>
      </c>
      <c r="J25">
        <v>0.1</v>
      </c>
      <c r="K25">
        <v>2E-3</v>
      </c>
      <c r="L25">
        <v>0.1</v>
      </c>
      <c r="M25">
        <v>2E-3</v>
      </c>
      <c r="N25">
        <v>2E-3</v>
      </c>
      <c r="O25">
        <v>4.0000000000000001E-3</v>
      </c>
      <c r="P25">
        <v>2E-3</v>
      </c>
      <c r="Q25">
        <v>2E-3</v>
      </c>
      <c r="R25">
        <v>2E-3</v>
      </c>
      <c r="S25">
        <v>2E-3</v>
      </c>
      <c r="T25">
        <v>2E-3</v>
      </c>
      <c r="U25">
        <v>2E-3</v>
      </c>
      <c r="V25">
        <v>2E-3</v>
      </c>
      <c r="W25">
        <v>2E-3</v>
      </c>
      <c r="X25">
        <v>2E-3</v>
      </c>
      <c r="Y25">
        <v>2E-3</v>
      </c>
      <c r="Z25">
        <v>2E-3</v>
      </c>
      <c r="AA25">
        <v>2E-3</v>
      </c>
    </row>
    <row r="26" spans="1:27" s="2" customFormat="1" x14ac:dyDescent="0.25">
      <c r="A26" s="2" t="s">
        <v>87</v>
      </c>
      <c r="B26" s="2" t="s">
        <v>88</v>
      </c>
      <c r="C26" s="2">
        <v>0.1</v>
      </c>
      <c r="D26" s="2">
        <v>0.1</v>
      </c>
      <c r="E26" s="2">
        <v>0.1</v>
      </c>
      <c r="F26" s="2">
        <v>0.1</v>
      </c>
      <c r="G26" s="2">
        <v>0.1</v>
      </c>
      <c r="H26" s="2">
        <v>0.1</v>
      </c>
      <c r="I26" s="2">
        <v>0.1</v>
      </c>
      <c r="J26" s="2">
        <v>0.1</v>
      </c>
      <c r="K26" s="2">
        <v>0.1</v>
      </c>
      <c r="L26" s="2">
        <v>0.1</v>
      </c>
      <c r="M26" s="2">
        <v>0.1</v>
      </c>
      <c r="N26" s="2">
        <v>0.1</v>
      </c>
      <c r="O26" s="2">
        <v>0.1</v>
      </c>
      <c r="P26" s="2">
        <v>0.1</v>
      </c>
      <c r="Q26" s="2">
        <v>0.1</v>
      </c>
      <c r="R26" s="2">
        <v>0.1</v>
      </c>
      <c r="S26" s="2">
        <v>0.1</v>
      </c>
      <c r="T26" s="2">
        <v>0.1</v>
      </c>
      <c r="U26" s="2">
        <v>0.1</v>
      </c>
      <c r="V26" s="2">
        <v>0.1</v>
      </c>
      <c r="W26" s="2">
        <v>0.1</v>
      </c>
      <c r="X26" s="2">
        <v>0.1</v>
      </c>
      <c r="Y26" s="2">
        <v>0.1</v>
      </c>
      <c r="Z26" s="2">
        <v>0.1</v>
      </c>
      <c r="AA26" s="2">
        <v>0.1</v>
      </c>
    </row>
    <row r="27" spans="1:27" s="2" customFormat="1" x14ac:dyDescent="0.25">
      <c r="A27" s="2" t="s">
        <v>89</v>
      </c>
      <c r="B27" s="2" t="s">
        <v>88</v>
      </c>
      <c r="C27" s="2">
        <v>0.1</v>
      </c>
      <c r="D27" s="2">
        <v>0.1</v>
      </c>
      <c r="E27" s="2">
        <v>0.13</v>
      </c>
      <c r="F27" s="2">
        <v>0.1</v>
      </c>
      <c r="G27" s="2">
        <v>0.1</v>
      </c>
      <c r="H27" s="2">
        <v>0.1</v>
      </c>
      <c r="I27" s="2">
        <v>0.1</v>
      </c>
      <c r="J27" s="2">
        <v>0.1</v>
      </c>
      <c r="K27" s="2">
        <v>0.1</v>
      </c>
      <c r="L27" s="2">
        <v>0.16</v>
      </c>
      <c r="M27" s="2">
        <v>0.11</v>
      </c>
      <c r="N27" s="2">
        <v>0.1</v>
      </c>
      <c r="O27" s="2">
        <v>0.1</v>
      </c>
      <c r="P27" s="2">
        <v>0.15</v>
      </c>
      <c r="Q27" s="2">
        <v>0.1</v>
      </c>
      <c r="R27" s="2">
        <v>0.1</v>
      </c>
      <c r="S27" s="2">
        <v>0.1</v>
      </c>
      <c r="T27" s="2">
        <v>0.1</v>
      </c>
      <c r="U27" s="2">
        <v>0.1</v>
      </c>
      <c r="V27" s="2">
        <v>0.1</v>
      </c>
      <c r="W27" s="2">
        <v>0.1</v>
      </c>
      <c r="X27" s="2">
        <v>0.1</v>
      </c>
      <c r="Y27" s="2">
        <v>0.1</v>
      </c>
      <c r="Z27" s="2">
        <v>0.1</v>
      </c>
      <c r="AA27" s="2">
        <v>0.2</v>
      </c>
    </row>
    <row r="28" spans="1:27" x14ac:dyDescent="0.25">
      <c r="A28" t="s">
        <v>90</v>
      </c>
      <c r="B28" t="s">
        <v>91</v>
      </c>
      <c r="C28">
        <v>0.05</v>
      </c>
      <c r="D28">
        <v>0.05</v>
      </c>
      <c r="E28">
        <v>0.05</v>
      </c>
      <c r="F28">
        <v>0.28999999999999998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0.05</v>
      </c>
      <c r="N28">
        <v>0.05</v>
      </c>
      <c r="O28">
        <v>0.67</v>
      </c>
      <c r="P28">
        <v>0.05</v>
      </c>
      <c r="Q28">
        <v>0.05</v>
      </c>
      <c r="R28">
        <v>0.05</v>
      </c>
      <c r="S28">
        <v>0.05</v>
      </c>
      <c r="T28">
        <v>0.05</v>
      </c>
      <c r="U28">
        <v>0.05</v>
      </c>
      <c r="V28">
        <v>0.05</v>
      </c>
      <c r="W28">
        <v>0.05</v>
      </c>
      <c r="X28">
        <v>0.05</v>
      </c>
      <c r="Y28">
        <v>0.05</v>
      </c>
      <c r="Z28">
        <v>0.05</v>
      </c>
      <c r="AA28">
        <v>0.47</v>
      </c>
    </row>
    <row r="29" spans="1:27" x14ac:dyDescent="0.25">
      <c r="A29" t="s">
        <v>92</v>
      </c>
      <c r="B29" t="s">
        <v>93</v>
      </c>
      <c r="C29">
        <v>0.05</v>
      </c>
      <c r="D29">
        <v>0.02</v>
      </c>
      <c r="E29">
        <v>0.02</v>
      </c>
      <c r="F29">
        <v>0.03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0.1</v>
      </c>
      <c r="X29">
        <v>0.02</v>
      </c>
      <c r="Y29">
        <v>0.02</v>
      </c>
      <c r="Z29">
        <v>0.02</v>
      </c>
      <c r="AA29">
        <v>0.02</v>
      </c>
    </row>
    <row r="30" spans="1:27" x14ac:dyDescent="0.25">
      <c r="A30" t="s">
        <v>94</v>
      </c>
      <c r="B30" t="s">
        <v>95</v>
      </c>
      <c r="C30">
        <v>0.1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  <c r="Z30">
        <v>0.1</v>
      </c>
      <c r="AA30">
        <v>0.1</v>
      </c>
    </row>
    <row r="31" spans="1:27" x14ac:dyDescent="0.25">
      <c r="A31" t="s">
        <v>96</v>
      </c>
      <c r="B31" t="s">
        <v>97</v>
      </c>
      <c r="C31">
        <v>2.5000000000000001E-2</v>
      </c>
      <c r="D31">
        <v>0.08</v>
      </c>
      <c r="E31">
        <v>0.11</v>
      </c>
      <c r="F31">
        <v>2.5000000000000001E-2</v>
      </c>
      <c r="G31">
        <v>7.0000000000000007E-2</v>
      </c>
      <c r="H31">
        <v>2.5000000000000001E-2</v>
      </c>
      <c r="I31">
        <v>2.5000000000000001E-2</v>
      </c>
      <c r="J31">
        <v>2.5000000000000001E-2</v>
      </c>
      <c r="K31">
        <v>2.5000000000000001E-2</v>
      </c>
      <c r="L31">
        <v>7.0000000000000007E-2</v>
      </c>
      <c r="M31">
        <v>0.1</v>
      </c>
      <c r="N31">
        <v>0.38</v>
      </c>
      <c r="O31">
        <v>0.56999999999999995</v>
      </c>
      <c r="P31">
        <v>0.36</v>
      </c>
      <c r="Q31">
        <v>0.13</v>
      </c>
      <c r="R31">
        <v>0.04</v>
      </c>
      <c r="S31">
        <v>0.05</v>
      </c>
      <c r="T31">
        <v>7.0000000000000007E-2</v>
      </c>
      <c r="U31">
        <v>2.5000000000000001E-2</v>
      </c>
      <c r="V31">
        <v>0.22</v>
      </c>
      <c r="W31">
        <v>0.04</v>
      </c>
      <c r="X31">
        <v>0.11</v>
      </c>
      <c r="Y31">
        <v>0.63</v>
      </c>
      <c r="Z31">
        <v>0.442</v>
      </c>
      <c r="AA31">
        <v>0.504</v>
      </c>
    </row>
    <row r="32" spans="1:27" x14ac:dyDescent="0.25">
      <c r="A32" t="s">
        <v>98</v>
      </c>
      <c r="B32" t="s">
        <v>97</v>
      </c>
      <c r="C32">
        <v>0.08</v>
      </c>
      <c r="D32">
        <v>0.19</v>
      </c>
      <c r="E32">
        <v>0.24</v>
      </c>
      <c r="F32">
        <v>2.5000000000000001E-2</v>
      </c>
      <c r="G32">
        <v>7.0000000000000007E-2</v>
      </c>
      <c r="H32">
        <v>0.06</v>
      </c>
      <c r="I32">
        <v>0.09</v>
      </c>
      <c r="J32">
        <v>0.08</v>
      </c>
      <c r="K32">
        <v>0.16</v>
      </c>
      <c r="L32">
        <v>0.11</v>
      </c>
      <c r="M32">
        <v>0.18</v>
      </c>
      <c r="N32">
        <v>0.49</v>
      </c>
      <c r="O32">
        <v>0.56999999999999995</v>
      </c>
      <c r="P32">
        <v>0.37</v>
      </c>
      <c r="Q32">
        <v>0.23</v>
      </c>
      <c r="R32">
        <v>0.13</v>
      </c>
      <c r="S32">
        <v>0.14000000000000001</v>
      </c>
      <c r="T32">
        <v>7.0000000000000007E-2</v>
      </c>
      <c r="U32">
        <v>0.06</v>
      </c>
      <c r="V32">
        <v>0.35</v>
      </c>
      <c r="W32">
        <v>0.12</v>
      </c>
      <c r="X32">
        <v>0.23</v>
      </c>
      <c r="Y32">
        <v>0.64300000000000002</v>
      </c>
      <c r="Z32">
        <v>0.54100000000000004</v>
      </c>
      <c r="AA32">
        <v>0.75600000000000001</v>
      </c>
    </row>
    <row r="33" spans="1:27" x14ac:dyDescent="0.25">
      <c r="A33" t="s">
        <v>99</v>
      </c>
      <c r="B33" t="s">
        <v>100</v>
      </c>
      <c r="C33">
        <v>2.0000000000000001E-4</v>
      </c>
      <c r="D33">
        <v>2.0000000000000001E-4</v>
      </c>
      <c r="E33">
        <v>2.0000000000000001E-4</v>
      </c>
      <c r="F33">
        <v>2.0000000000000001E-4</v>
      </c>
      <c r="G33">
        <v>2.0000000000000001E-4</v>
      </c>
      <c r="H33">
        <v>2.0000000000000001E-4</v>
      </c>
      <c r="I33">
        <v>2.0000000000000001E-4</v>
      </c>
      <c r="J33">
        <v>2.0000000000000001E-4</v>
      </c>
      <c r="K33">
        <v>2.0000000000000001E-4</v>
      </c>
      <c r="L33">
        <v>2.0000000000000001E-4</v>
      </c>
      <c r="M33">
        <v>2.0000000000000001E-4</v>
      </c>
      <c r="N33">
        <v>2.9999999999999997E-4</v>
      </c>
      <c r="O33">
        <v>2.0000000000000001E-4</v>
      </c>
      <c r="P33">
        <v>2.0000000000000001E-4</v>
      </c>
      <c r="Q33">
        <v>2.0000000000000001E-4</v>
      </c>
      <c r="R33">
        <v>2.0000000000000001E-4</v>
      </c>
      <c r="S33">
        <v>2.0000000000000001E-4</v>
      </c>
      <c r="T33">
        <v>2.0000000000000001E-4</v>
      </c>
      <c r="U33">
        <v>2.0000000000000001E-4</v>
      </c>
      <c r="V33">
        <v>2.0000000000000001E-4</v>
      </c>
      <c r="W33">
        <v>2.0000000000000001E-4</v>
      </c>
      <c r="X33">
        <v>2.0000000000000001E-4</v>
      </c>
      <c r="Y33">
        <v>2.0000000000000001E-4</v>
      </c>
      <c r="Z33">
        <v>2.0000000000000001E-4</v>
      </c>
      <c r="AA33">
        <v>2.0000000000000001E-4</v>
      </c>
    </row>
    <row r="34" spans="1:27" x14ac:dyDescent="0.25">
      <c r="A34" t="s">
        <v>101</v>
      </c>
      <c r="B34" t="s">
        <v>102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  <c r="M34">
        <v>0.01</v>
      </c>
      <c r="N34">
        <v>0.01</v>
      </c>
      <c r="O34">
        <v>0.01</v>
      </c>
      <c r="P34">
        <v>0.01</v>
      </c>
      <c r="Q34">
        <v>0.01</v>
      </c>
      <c r="R34">
        <v>0.01</v>
      </c>
      <c r="S34">
        <v>0.01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</row>
    <row r="35" spans="1:27" x14ac:dyDescent="0.25">
      <c r="A35" t="s">
        <v>103</v>
      </c>
      <c r="B35" t="s">
        <v>104</v>
      </c>
      <c r="C35">
        <v>8.26</v>
      </c>
      <c r="D35">
        <v>1.71</v>
      </c>
      <c r="E35">
        <v>19.899999999999999</v>
      </c>
      <c r="F35">
        <v>2.02</v>
      </c>
      <c r="G35">
        <v>2.71</v>
      </c>
      <c r="H35">
        <v>2.41</v>
      </c>
      <c r="I35">
        <v>3.2</v>
      </c>
      <c r="J35">
        <v>5.45</v>
      </c>
      <c r="K35">
        <v>2.56</v>
      </c>
      <c r="L35">
        <v>2.06</v>
      </c>
      <c r="M35">
        <v>1.9</v>
      </c>
      <c r="N35">
        <v>1.72</v>
      </c>
      <c r="O35">
        <v>2.12</v>
      </c>
      <c r="P35">
        <v>1.71</v>
      </c>
      <c r="Q35">
        <v>1.75</v>
      </c>
      <c r="R35">
        <v>1.78</v>
      </c>
      <c r="S35">
        <v>2.14</v>
      </c>
      <c r="T35">
        <v>2.19</v>
      </c>
      <c r="U35">
        <v>1.9</v>
      </c>
      <c r="V35">
        <v>1.8</v>
      </c>
      <c r="W35">
        <v>1.79</v>
      </c>
      <c r="X35">
        <v>1.81</v>
      </c>
      <c r="Y35">
        <v>1.29</v>
      </c>
      <c r="Z35">
        <v>1.28</v>
      </c>
      <c r="AA35">
        <v>1.48</v>
      </c>
    </row>
    <row r="36" spans="1:27" x14ac:dyDescent="0.25">
      <c r="A36" t="s">
        <v>105</v>
      </c>
      <c r="B36" t="s">
        <v>106</v>
      </c>
      <c r="C36">
        <v>0.05</v>
      </c>
      <c r="D36">
        <v>0.02</v>
      </c>
      <c r="E36">
        <v>0.05</v>
      </c>
      <c r="F36">
        <v>0.02</v>
      </c>
      <c r="G36">
        <v>0.02</v>
      </c>
      <c r="H36">
        <v>0.02</v>
      </c>
      <c r="I36">
        <v>0.02</v>
      </c>
      <c r="J36">
        <v>0.02</v>
      </c>
      <c r="K36">
        <v>0.02</v>
      </c>
      <c r="L36">
        <v>0.02</v>
      </c>
      <c r="M36">
        <v>0.02</v>
      </c>
      <c r="N36">
        <v>0.02</v>
      </c>
      <c r="O36">
        <v>0.02</v>
      </c>
      <c r="P36">
        <v>0.02</v>
      </c>
      <c r="Q36">
        <v>0.02</v>
      </c>
      <c r="R36">
        <v>0.02</v>
      </c>
      <c r="S36">
        <v>0.03</v>
      </c>
      <c r="T36">
        <v>0.03</v>
      </c>
      <c r="U36">
        <v>0.03</v>
      </c>
      <c r="V36">
        <v>0.03</v>
      </c>
      <c r="W36">
        <v>0.03</v>
      </c>
      <c r="X36">
        <v>0.03</v>
      </c>
      <c r="Y36">
        <v>0.03</v>
      </c>
      <c r="Z36">
        <v>0.02</v>
      </c>
      <c r="AA36">
        <v>0.03</v>
      </c>
    </row>
    <row r="37" spans="1:27" ht="45" x14ac:dyDescent="0.25">
      <c r="A37" t="s">
        <v>107</v>
      </c>
      <c r="B37" s="1" t="s">
        <v>108</v>
      </c>
      <c r="C37">
        <v>0.13</v>
      </c>
      <c r="D37">
        <v>0.18</v>
      </c>
      <c r="E37">
        <v>0.22</v>
      </c>
      <c r="F37">
        <v>1.1399999999999999</v>
      </c>
      <c r="G37">
        <v>0.06</v>
      </c>
      <c r="H37">
        <v>0.08</v>
      </c>
      <c r="I37">
        <v>0.26</v>
      </c>
      <c r="J37">
        <v>0.34</v>
      </c>
      <c r="K37">
        <v>0.16</v>
      </c>
      <c r="L37">
        <v>3</v>
      </c>
      <c r="M37">
        <v>0.06</v>
      </c>
      <c r="N37">
        <v>0.28000000000000003</v>
      </c>
      <c r="O37">
        <v>0.35</v>
      </c>
      <c r="P37">
        <v>0.06</v>
      </c>
      <c r="Q37">
        <v>0.06</v>
      </c>
      <c r="R37">
        <v>0.17</v>
      </c>
      <c r="S37">
        <v>0.06</v>
      </c>
      <c r="T37">
        <v>7.0000000000000007E-2</v>
      </c>
      <c r="U37">
        <v>0.06</v>
      </c>
      <c r="V37">
        <v>0.06</v>
      </c>
      <c r="W37">
        <v>0.1</v>
      </c>
      <c r="X37">
        <v>0.15</v>
      </c>
      <c r="Y37">
        <v>7.0000000000000007E-2</v>
      </c>
      <c r="Z37">
        <v>0.1</v>
      </c>
      <c r="AA37">
        <v>0.15</v>
      </c>
    </row>
    <row r="38" spans="1:27" x14ac:dyDescent="0.25">
      <c r="A38" t="s">
        <v>109</v>
      </c>
      <c r="B38" t="s">
        <v>86</v>
      </c>
      <c r="C38">
        <v>2.5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  <c r="P38">
        <v>2.5</v>
      </c>
      <c r="Q38">
        <v>2.5</v>
      </c>
      <c r="R38">
        <v>2.5</v>
      </c>
      <c r="S38">
        <v>2.5</v>
      </c>
      <c r="T38">
        <v>2.5</v>
      </c>
      <c r="U38">
        <v>2.5</v>
      </c>
      <c r="V38">
        <v>2.5</v>
      </c>
      <c r="W38">
        <v>2.5</v>
      </c>
      <c r="X38">
        <v>2.5</v>
      </c>
      <c r="Y38">
        <v>2.5</v>
      </c>
      <c r="Z38">
        <v>2.5</v>
      </c>
      <c r="AA38">
        <v>2.5</v>
      </c>
    </row>
    <row r="39" spans="1:27" x14ac:dyDescent="0.25">
      <c r="A39" t="s">
        <v>110</v>
      </c>
      <c r="B39" t="s">
        <v>81</v>
      </c>
      <c r="C39">
        <v>7.66</v>
      </c>
      <c r="D39">
        <v>7.53</v>
      </c>
      <c r="E39">
        <v>8.8000000000000007</v>
      </c>
      <c r="F39">
        <v>5.7</v>
      </c>
      <c r="G39">
        <v>5.24</v>
      </c>
      <c r="H39">
        <v>5.83</v>
      </c>
      <c r="I39">
        <v>7.35</v>
      </c>
      <c r="J39">
        <v>4.62</v>
      </c>
      <c r="K39">
        <v>5.44</v>
      </c>
      <c r="L39">
        <v>9.26</v>
      </c>
      <c r="M39">
        <v>5.27</v>
      </c>
      <c r="N39">
        <v>7.17</v>
      </c>
      <c r="O39">
        <v>6.53</v>
      </c>
      <c r="P39">
        <v>5.66</v>
      </c>
      <c r="Q39">
        <v>7.47</v>
      </c>
      <c r="R39">
        <v>5.71</v>
      </c>
      <c r="S39">
        <v>5.79</v>
      </c>
      <c r="T39">
        <v>6.42</v>
      </c>
      <c r="U39">
        <v>6.1</v>
      </c>
      <c r="V39">
        <v>7.39</v>
      </c>
      <c r="W39">
        <v>6.08</v>
      </c>
      <c r="X39">
        <v>6.12</v>
      </c>
      <c r="Y39">
        <v>5.2</v>
      </c>
      <c r="Z39">
        <v>7.01</v>
      </c>
      <c r="AA39">
        <v>7.4</v>
      </c>
    </row>
    <row r="40" spans="1:27" x14ac:dyDescent="0.25">
      <c r="A40" t="s">
        <v>111</v>
      </c>
      <c r="B40" t="s">
        <v>46</v>
      </c>
      <c r="C40">
        <v>7.62</v>
      </c>
      <c r="D40">
        <v>6.54</v>
      </c>
      <c r="E40">
        <v>6.74</v>
      </c>
      <c r="F40">
        <v>8.44</v>
      </c>
      <c r="G40">
        <v>7.03</v>
      </c>
      <c r="H40">
        <v>8.07</v>
      </c>
      <c r="I40">
        <v>7.35</v>
      </c>
      <c r="J40">
        <v>7.76</v>
      </c>
      <c r="K40">
        <v>7.47</v>
      </c>
      <c r="L40">
        <v>7.25</v>
      </c>
      <c r="M40">
        <v>6.53</v>
      </c>
      <c r="N40">
        <v>7.67</v>
      </c>
      <c r="O40">
        <v>7</v>
      </c>
      <c r="P40">
        <v>6.49</v>
      </c>
      <c r="Q40">
        <v>6.91</v>
      </c>
      <c r="R40">
        <v>7</v>
      </c>
      <c r="S40">
        <v>7.28</v>
      </c>
      <c r="T40">
        <v>7.4</v>
      </c>
      <c r="U40">
        <v>7.3</v>
      </c>
      <c r="V40">
        <v>6.54</v>
      </c>
      <c r="W40">
        <v>6.99</v>
      </c>
      <c r="X40">
        <v>7.63</v>
      </c>
      <c r="Y40">
        <v>7.47</v>
      </c>
      <c r="Z40">
        <v>7.3</v>
      </c>
      <c r="AA40">
        <v>6.51</v>
      </c>
    </row>
    <row r="41" spans="1:27" x14ac:dyDescent="0.25">
      <c r="A41" t="s">
        <v>112</v>
      </c>
      <c r="B41" t="s">
        <v>113</v>
      </c>
      <c r="C41">
        <v>5.0000000000000001E-3</v>
      </c>
      <c r="D41">
        <v>5.0000000000000001E-3</v>
      </c>
      <c r="E41">
        <v>5.0000000000000001E-3</v>
      </c>
      <c r="F41">
        <v>5.0000000000000001E-3</v>
      </c>
      <c r="G41">
        <v>5.0000000000000001E-3</v>
      </c>
      <c r="H41">
        <v>5.0000000000000001E-3</v>
      </c>
      <c r="I41">
        <v>5.0000000000000001E-3</v>
      </c>
      <c r="J41">
        <v>5.0000000000000001E-3</v>
      </c>
      <c r="K41">
        <v>5.0000000000000001E-3</v>
      </c>
      <c r="L41">
        <v>5.0000000000000001E-3</v>
      </c>
      <c r="M41">
        <v>5.0000000000000001E-3</v>
      </c>
      <c r="N41">
        <v>5.0000000000000001E-3</v>
      </c>
      <c r="O41">
        <v>5.0000000000000001E-3</v>
      </c>
      <c r="P41">
        <v>5.0000000000000001E-3</v>
      </c>
      <c r="Q41">
        <v>5.0000000000000001E-3</v>
      </c>
      <c r="R41">
        <v>5.0000000000000001E-3</v>
      </c>
      <c r="S41">
        <v>5.0000000000000001E-3</v>
      </c>
      <c r="T41">
        <v>5.0000000000000001E-3</v>
      </c>
      <c r="U41">
        <v>5.0000000000000001E-3</v>
      </c>
      <c r="V41">
        <v>5.0000000000000001E-3</v>
      </c>
      <c r="W41">
        <v>5.0000000000000001E-3</v>
      </c>
      <c r="X41">
        <v>5.0000000000000001E-3</v>
      </c>
      <c r="Y41">
        <v>5.0000000000000001E-3</v>
      </c>
      <c r="Z41">
        <v>5.0000000000000001E-3</v>
      </c>
      <c r="AA41">
        <v>5.0000000000000001E-3</v>
      </c>
    </row>
    <row r="42" spans="1:27" x14ac:dyDescent="0.25">
      <c r="A42" t="s">
        <v>114</v>
      </c>
      <c r="B42" t="s">
        <v>115</v>
      </c>
      <c r="C42">
        <v>0.01</v>
      </c>
      <c r="D42">
        <v>0.01</v>
      </c>
      <c r="E42">
        <v>0.01</v>
      </c>
      <c r="F42">
        <v>0.01</v>
      </c>
      <c r="G42">
        <v>0.01</v>
      </c>
      <c r="H42">
        <v>0.01</v>
      </c>
      <c r="I42">
        <v>0.01</v>
      </c>
      <c r="J42">
        <v>0.01</v>
      </c>
      <c r="K42">
        <v>0.01</v>
      </c>
      <c r="L42">
        <v>0.01</v>
      </c>
      <c r="M42">
        <v>0.01</v>
      </c>
      <c r="N42">
        <v>0.01</v>
      </c>
      <c r="O42">
        <v>0.01</v>
      </c>
      <c r="P42">
        <v>0.01</v>
      </c>
      <c r="Q42">
        <v>0.01</v>
      </c>
      <c r="R42">
        <v>0.01</v>
      </c>
      <c r="S42">
        <v>0.01</v>
      </c>
      <c r="T42">
        <v>0.01</v>
      </c>
      <c r="U42">
        <v>0.01</v>
      </c>
      <c r="V42">
        <v>0.01</v>
      </c>
      <c r="W42">
        <v>0.01</v>
      </c>
      <c r="X42">
        <v>0.01</v>
      </c>
      <c r="Y42">
        <v>0.01</v>
      </c>
      <c r="Z42">
        <v>0.01</v>
      </c>
      <c r="AA42">
        <v>0.01</v>
      </c>
    </row>
    <row r="43" spans="1:27" x14ac:dyDescent="0.25">
      <c r="A43" t="s">
        <v>116</v>
      </c>
      <c r="B43" t="s">
        <v>117</v>
      </c>
      <c r="C43">
        <v>52</v>
      </c>
      <c r="D43">
        <v>44</v>
      </c>
      <c r="E43">
        <v>57.5</v>
      </c>
      <c r="F43">
        <v>53.5</v>
      </c>
      <c r="G43">
        <v>42</v>
      </c>
      <c r="H43">
        <v>152</v>
      </c>
      <c r="I43">
        <v>94.5</v>
      </c>
      <c r="J43">
        <v>74</v>
      </c>
      <c r="K43">
        <v>45.5</v>
      </c>
      <c r="L43">
        <v>50</v>
      </c>
      <c r="M43">
        <v>47.5</v>
      </c>
      <c r="N43">
        <v>85</v>
      </c>
      <c r="O43">
        <v>68.5</v>
      </c>
      <c r="P43">
        <v>60</v>
      </c>
      <c r="Q43">
        <v>37.5</v>
      </c>
      <c r="R43">
        <v>63.5</v>
      </c>
      <c r="S43">
        <v>56.5</v>
      </c>
      <c r="T43">
        <v>65.5</v>
      </c>
      <c r="U43">
        <v>44</v>
      </c>
      <c r="V43">
        <v>70.5</v>
      </c>
      <c r="W43">
        <v>96.5</v>
      </c>
      <c r="X43">
        <v>57.5</v>
      </c>
      <c r="Y43">
        <v>38</v>
      </c>
      <c r="Z43">
        <v>64.5</v>
      </c>
      <c r="AA43">
        <v>63</v>
      </c>
    </row>
    <row r="44" spans="1:27" s="20" customFormat="1" x14ac:dyDescent="0.25">
      <c r="A44" s="20" t="s">
        <v>118</v>
      </c>
      <c r="B44" s="20" t="s">
        <v>119</v>
      </c>
      <c r="C44" s="20">
        <v>11</v>
      </c>
      <c r="D44" s="20">
        <v>11</v>
      </c>
      <c r="E44" s="20">
        <v>11</v>
      </c>
      <c r="F44" s="20">
        <v>11</v>
      </c>
      <c r="G44" s="20">
        <v>11</v>
      </c>
      <c r="H44" s="20">
        <v>11</v>
      </c>
      <c r="I44" s="20">
        <v>11</v>
      </c>
      <c r="J44" s="20">
        <v>11</v>
      </c>
      <c r="K44" s="20">
        <v>11</v>
      </c>
      <c r="L44" s="20">
        <v>11</v>
      </c>
      <c r="M44" s="20">
        <v>26</v>
      </c>
      <c r="N44" s="20">
        <v>20</v>
      </c>
      <c r="O44" s="20">
        <v>13.5</v>
      </c>
      <c r="P44" s="20">
        <v>11</v>
      </c>
      <c r="Q44" s="20">
        <v>11</v>
      </c>
      <c r="R44" s="20">
        <v>11</v>
      </c>
      <c r="S44" s="20">
        <v>11</v>
      </c>
      <c r="T44" s="20">
        <v>11</v>
      </c>
      <c r="U44" s="20">
        <v>11</v>
      </c>
      <c r="V44" s="20">
        <v>23</v>
      </c>
      <c r="W44" s="20">
        <v>14.5</v>
      </c>
      <c r="X44" s="20">
        <v>11</v>
      </c>
      <c r="Y44" s="20">
        <v>12.5</v>
      </c>
      <c r="Z44" s="20">
        <v>11.5</v>
      </c>
      <c r="AA44" s="20">
        <v>11</v>
      </c>
    </row>
    <row r="45" spans="1:27" x14ac:dyDescent="0.25">
      <c r="A45" t="s">
        <v>120</v>
      </c>
      <c r="B45" t="s">
        <v>121</v>
      </c>
      <c r="C45">
        <v>0.3</v>
      </c>
      <c r="E45">
        <v>0.3</v>
      </c>
      <c r="G45">
        <v>0.3</v>
      </c>
      <c r="H45">
        <v>0.3</v>
      </c>
      <c r="I45">
        <v>0.3</v>
      </c>
      <c r="J45">
        <v>0.65</v>
      </c>
      <c r="K45">
        <v>0.3</v>
      </c>
      <c r="L45">
        <v>0.3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  <c r="X45">
        <v>0.3</v>
      </c>
      <c r="Y45">
        <v>0.3</v>
      </c>
      <c r="Z45">
        <v>0.3</v>
      </c>
      <c r="AA45">
        <v>0.3</v>
      </c>
    </row>
    <row r="46" spans="1:27" x14ac:dyDescent="0.25">
      <c r="A46" t="s">
        <v>122</v>
      </c>
      <c r="B46" t="s">
        <v>123</v>
      </c>
      <c r="C46">
        <v>5.49</v>
      </c>
      <c r="D46">
        <v>5.42</v>
      </c>
      <c r="E46">
        <v>3.23</v>
      </c>
      <c r="F46">
        <v>6.42</v>
      </c>
      <c r="G46">
        <v>7.63</v>
      </c>
      <c r="H46">
        <v>9.52</v>
      </c>
      <c r="I46">
        <v>11.2</v>
      </c>
      <c r="J46">
        <v>9</v>
      </c>
      <c r="K46">
        <v>7.31</v>
      </c>
      <c r="L46">
        <v>7.71</v>
      </c>
      <c r="M46">
        <v>7.03</v>
      </c>
      <c r="N46">
        <v>1</v>
      </c>
      <c r="O46">
        <v>9.61</v>
      </c>
      <c r="P46">
        <v>5.34</v>
      </c>
      <c r="Q46">
        <v>6.11</v>
      </c>
      <c r="R46">
        <v>5.21</v>
      </c>
      <c r="S46">
        <v>6.24</v>
      </c>
      <c r="T46">
        <v>7.29</v>
      </c>
      <c r="U46">
        <v>8.06</v>
      </c>
      <c r="V46">
        <v>7.84</v>
      </c>
      <c r="W46">
        <v>7.89</v>
      </c>
      <c r="X46">
        <v>6.42</v>
      </c>
      <c r="Y46">
        <v>5.66</v>
      </c>
      <c r="Z46">
        <v>5.85</v>
      </c>
      <c r="AA46">
        <v>6.01</v>
      </c>
    </row>
    <row r="47" spans="1:27" x14ac:dyDescent="0.25">
      <c r="A47" t="s">
        <v>124</v>
      </c>
      <c r="B47" t="s">
        <v>125</v>
      </c>
      <c r="C47">
        <v>2E-3</v>
      </c>
      <c r="D47">
        <v>2E-3</v>
      </c>
      <c r="E47">
        <v>2E-3</v>
      </c>
      <c r="F47">
        <v>2E-3</v>
      </c>
      <c r="G47">
        <v>2E-3</v>
      </c>
      <c r="H47">
        <v>2E-3</v>
      </c>
      <c r="I47">
        <v>2E-3</v>
      </c>
      <c r="J47">
        <v>2E-3</v>
      </c>
      <c r="K47">
        <v>2E-3</v>
      </c>
      <c r="L47">
        <v>2E-3</v>
      </c>
      <c r="M47">
        <v>2E-3</v>
      </c>
      <c r="N47">
        <v>2E-3</v>
      </c>
      <c r="O47">
        <v>2E-3</v>
      </c>
      <c r="P47">
        <v>2E-3</v>
      </c>
      <c r="Q47">
        <v>2E-3</v>
      </c>
      <c r="R47">
        <v>2E-3</v>
      </c>
      <c r="S47">
        <v>2E-3</v>
      </c>
      <c r="T47">
        <v>2E-3</v>
      </c>
      <c r="U47">
        <v>2E-3</v>
      </c>
      <c r="V47">
        <v>2E-3</v>
      </c>
      <c r="W47">
        <v>2E-3</v>
      </c>
      <c r="X47">
        <v>2E-3</v>
      </c>
      <c r="Y47">
        <v>2E-3</v>
      </c>
      <c r="Z47">
        <v>2E-3</v>
      </c>
      <c r="AA47">
        <v>2E-3</v>
      </c>
    </row>
    <row r="48" spans="1:27" x14ac:dyDescent="0.25">
      <c r="A48" t="s">
        <v>126</v>
      </c>
      <c r="B48" t="s">
        <v>127</v>
      </c>
      <c r="D48">
        <v>26</v>
      </c>
      <c r="E48">
        <v>29.8</v>
      </c>
      <c r="F48">
        <v>31.5</v>
      </c>
      <c r="G48">
        <v>30</v>
      </c>
      <c r="H48">
        <v>30</v>
      </c>
      <c r="I48">
        <v>30.5</v>
      </c>
      <c r="J48">
        <v>32.1</v>
      </c>
      <c r="K48">
        <v>33</v>
      </c>
      <c r="L48">
        <v>27.3</v>
      </c>
      <c r="M48">
        <v>31.2</v>
      </c>
      <c r="N48">
        <v>29.7</v>
      </c>
      <c r="O48">
        <v>30.2</v>
      </c>
      <c r="P48">
        <v>30</v>
      </c>
      <c r="Q48">
        <v>30.1</v>
      </c>
      <c r="R48">
        <v>29.5</v>
      </c>
      <c r="S48">
        <v>33</v>
      </c>
      <c r="T48">
        <v>32</v>
      </c>
      <c r="U48">
        <v>29.9</v>
      </c>
      <c r="V48">
        <v>30</v>
      </c>
      <c r="W48">
        <v>29.5</v>
      </c>
      <c r="X48">
        <v>31.9</v>
      </c>
      <c r="Y48">
        <v>32</v>
      </c>
      <c r="Z48">
        <v>28</v>
      </c>
      <c r="AA48">
        <v>29.6</v>
      </c>
    </row>
    <row r="49" spans="1:27" x14ac:dyDescent="0.25">
      <c r="A49" t="s">
        <v>128</v>
      </c>
      <c r="B49" t="s">
        <v>127</v>
      </c>
      <c r="C49">
        <v>26.9</v>
      </c>
      <c r="D49">
        <v>26.1</v>
      </c>
      <c r="E49">
        <v>25.8</v>
      </c>
      <c r="F49">
        <v>30.5</v>
      </c>
      <c r="G49">
        <v>30</v>
      </c>
      <c r="H49">
        <v>31</v>
      </c>
      <c r="I49">
        <v>33</v>
      </c>
      <c r="J49">
        <v>30.3</v>
      </c>
      <c r="K49">
        <v>32</v>
      </c>
      <c r="L49">
        <v>30.8</v>
      </c>
      <c r="M49">
        <v>31.9</v>
      </c>
      <c r="N49">
        <v>29.1</v>
      </c>
      <c r="O49">
        <v>29.2</v>
      </c>
      <c r="P49">
        <v>29</v>
      </c>
      <c r="Q49">
        <v>28.6</v>
      </c>
      <c r="R49">
        <v>28.9</v>
      </c>
      <c r="S49">
        <v>31.5</v>
      </c>
      <c r="T49">
        <v>31</v>
      </c>
      <c r="U49">
        <v>30</v>
      </c>
      <c r="V49">
        <v>31.3</v>
      </c>
      <c r="W49">
        <v>28.9</v>
      </c>
      <c r="X49">
        <v>29</v>
      </c>
      <c r="Y49">
        <v>27.8</v>
      </c>
      <c r="Z49">
        <v>27.8</v>
      </c>
      <c r="AA49">
        <v>28.6</v>
      </c>
    </row>
    <row r="50" spans="1:27" x14ac:dyDescent="0.25">
      <c r="A50" t="s">
        <v>129</v>
      </c>
      <c r="B50" t="s">
        <v>130</v>
      </c>
      <c r="C50">
        <v>19.3</v>
      </c>
      <c r="D50">
        <v>13.4</v>
      </c>
      <c r="E50">
        <v>18.600000000000001</v>
      </c>
      <c r="F50">
        <v>11.2</v>
      </c>
      <c r="G50">
        <v>7.71</v>
      </c>
      <c r="H50">
        <v>9.8699999999999992</v>
      </c>
      <c r="I50">
        <v>10.5</v>
      </c>
      <c r="J50">
        <v>9.86</v>
      </c>
      <c r="K50">
        <v>8.49</v>
      </c>
      <c r="L50">
        <v>9.0500000000000007</v>
      </c>
      <c r="M50">
        <v>10.8</v>
      </c>
      <c r="N50">
        <v>13.8</v>
      </c>
      <c r="O50">
        <v>11.2</v>
      </c>
      <c r="P50">
        <v>12.8</v>
      </c>
      <c r="Q50">
        <v>11.4</v>
      </c>
      <c r="R50">
        <v>12.7</v>
      </c>
      <c r="S50">
        <v>8.1199999999999992</v>
      </c>
      <c r="T50">
        <v>6.91</v>
      </c>
      <c r="U50">
        <v>10.3</v>
      </c>
      <c r="V50">
        <v>14.2</v>
      </c>
      <c r="W50">
        <v>13.1</v>
      </c>
      <c r="X50">
        <v>8.98</v>
      </c>
      <c r="Y50">
        <v>19.399999999999999</v>
      </c>
      <c r="Z50">
        <v>26.3</v>
      </c>
      <c r="AA50">
        <v>13.5</v>
      </c>
    </row>
    <row r="51" spans="1:27" x14ac:dyDescent="0.25">
      <c r="A51" t="s">
        <v>131</v>
      </c>
      <c r="B51" t="s">
        <v>132</v>
      </c>
      <c r="C51">
        <v>0.02</v>
      </c>
      <c r="D51">
        <v>0.02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v>0.02</v>
      </c>
      <c r="K51">
        <v>0.02</v>
      </c>
      <c r="L51">
        <v>0.02</v>
      </c>
      <c r="M51">
        <v>0.02</v>
      </c>
      <c r="N51">
        <v>0.02</v>
      </c>
      <c r="O51">
        <v>0.02</v>
      </c>
      <c r="P51">
        <v>0.02</v>
      </c>
      <c r="Q51">
        <v>0.02</v>
      </c>
      <c r="R51">
        <v>0.02</v>
      </c>
      <c r="S51">
        <v>0.02</v>
      </c>
      <c r="T51">
        <v>0.02</v>
      </c>
      <c r="U51">
        <v>0.02</v>
      </c>
      <c r="V51">
        <v>0.02</v>
      </c>
      <c r="W51">
        <v>0.02</v>
      </c>
      <c r="X51">
        <v>0.02</v>
      </c>
      <c r="Y51">
        <v>0.02</v>
      </c>
      <c r="Z51">
        <v>0.02</v>
      </c>
      <c r="AA51">
        <v>0.01</v>
      </c>
    </row>
    <row r="52" spans="1:27" x14ac:dyDescent="0.25">
      <c r="A52" t="s">
        <v>133</v>
      </c>
      <c r="B52" t="s">
        <v>134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</v>
      </c>
      <c r="K52">
        <v>0.1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v>0.1</v>
      </c>
      <c r="T52">
        <v>0.1</v>
      </c>
      <c r="U52">
        <v>0.1</v>
      </c>
      <c r="V52">
        <v>0.1</v>
      </c>
      <c r="W52">
        <v>0.1</v>
      </c>
      <c r="X52">
        <v>0.1</v>
      </c>
      <c r="Y52">
        <v>0.1</v>
      </c>
      <c r="Z52">
        <v>0.1</v>
      </c>
      <c r="AA52">
        <v>0.1</v>
      </c>
    </row>
    <row r="55" spans="1:27" x14ac:dyDescent="0.25">
      <c r="A55" s="14" t="s">
        <v>156</v>
      </c>
      <c r="C55">
        <f>IF(C4="","",MONTH(C4))</f>
        <v>4</v>
      </c>
      <c r="D55">
        <f t="shared" ref="D55:AA55" si="0">IF(D4="","",MONTH(D4))</f>
        <v>5</v>
      </c>
      <c r="E55">
        <f t="shared" si="0"/>
        <v>6</v>
      </c>
      <c r="F55">
        <f t="shared" si="0"/>
        <v>7</v>
      </c>
      <c r="G55">
        <f t="shared" si="0"/>
        <v>8</v>
      </c>
      <c r="H55">
        <f t="shared" si="0"/>
        <v>9</v>
      </c>
      <c r="I55">
        <f t="shared" si="0"/>
        <v>10</v>
      </c>
      <c r="J55">
        <f t="shared" si="0"/>
        <v>11</v>
      </c>
      <c r="K55">
        <f t="shared" si="0"/>
        <v>12</v>
      </c>
      <c r="L55">
        <f t="shared" si="0"/>
        <v>1</v>
      </c>
      <c r="M55">
        <f t="shared" si="0"/>
        <v>2</v>
      </c>
      <c r="N55">
        <f t="shared" si="0"/>
        <v>3</v>
      </c>
      <c r="O55">
        <f t="shared" si="0"/>
        <v>4</v>
      </c>
      <c r="P55">
        <f t="shared" si="0"/>
        <v>5</v>
      </c>
      <c r="Q55">
        <f t="shared" si="0"/>
        <v>6</v>
      </c>
      <c r="R55">
        <f t="shared" si="0"/>
        <v>7</v>
      </c>
      <c r="S55">
        <f t="shared" si="0"/>
        <v>8</v>
      </c>
      <c r="T55">
        <f t="shared" si="0"/>
        <v>9</v>
      </c>
      <c r="U55">
        <f t="shared" si="0"/>
        <v>10</v>
      </c>
      <c r="V55">
        <f t="shared" si="0"/>
        <v>11</v>
      </c>
      <c r="W55">
        <f t="shared" si="0"/>
        <v>12</v>
      </c>
      <c r="X55">
        <f t="shared" si="0"/>
        <v>1</v>
      </c>
      <c r="Y55">
        <f t="shared" si="0"/>
        <v>2</v>
      </c>
      <c r="Z55">
        <f t="shared" si="0"/>
        <v>3</v>
      </c>
      <c r="AA55">
        <f t="shared" si="0"/>
        <v>4</v>
      </c>
    </row>
    <row r="56" spans="1:27" s="6" customFormat="1" x14ac:dyDescent="0.25">
      <c r="A56" s="14" t="s">
        <v>265</v>
      </c>
      <c r="C56" s="6" t="str">
        <f>IF(C55="","",IF(AND(C55&gt;=6,C55&lt;=10),"dry","wet"))</f>
        <v>wet</v>
      </c>
      <c r="D56" s="6" t="str">
        <f t="shared" ref="D56:AA56" si="1">IF(D55="","",IF(AND(D55&gt;=6,D55&lt;=10),"dry","wet"))</f>
        <v>wet</v>
      </c>
      <c r="E56" s="6" t="str">
        <f t="shared" si="1"/>
        <v>dry</v>
      </c>
      <c r="F56" s="6" t="str">
        <f t="shared" si="1"/>
        <v>dry</v>
      </c>
      <c r="G56" s="6" t="str">
        <f t="shared" si="1"/>
        <v>dry</v>
      </c>
      <c r="H56" s="6" t="str">
        <f t="shared" si="1"/>
        <v>dry</v>
      </c>
      <c r="I56" s="6" t="str">
        <f t="shared" si="1"/>
        <v>dry</v>
      </c>
      <c r="J56" s="6" t="str">
        <f t="shared" si="1"/>
        <v>wet</v>
      </c>
      <c r="K56" s="6" t="str">
        <f t="shared" si="1"/>
        <v>wet</v>
      </c>
      <c r="L56" s="6" t="str">
        <f t="shared" si="1"/>
        <v>wet</v>
      </c>
      <c r="M56" s="6" t="str">
        <f t="shared" si="1"/>
        <v>wet</v>
      </c>
      <c r="N56" s="6" t="str">
        <f t="shared" si="1"/>
        <v>wet</v>
      </c>
      <c r="O56" s="6" t="str">
        <f t="shared" si="1"/>
        <v>wet</v>
      </c>
      <c r="P56" s="6" t="str">
        <f t="shared" si="1"/>
        <v>wet</v>
      </c>
      <c r="Q56" s="6" t="str">
        <f t="shared" si="1"/>
        <v>dry</v>
      </c>
      <c r="R56" s="6" t="str">
        <f t="shared" si="1"/>
        <v>dry</v>
      </c>
      <c r="S56" s="6" t="str">
        <f t="shared" si="1"/>
        <v>dry</v>
      </c>
      <c r="T56" s="6" t="str">
        <f t="shared" si="1"/>
        <v>dry</v>
      </c>
      <c r="U56" s="6" t="str">
        <f t="shared" si="1"/>
        <v>dry</v>
      </c>
      <c r="V56" s="6" t="str">
        <f t="shared" si="1"/>
        <v>wet</v>
      </c>
      <c r="W56" s="6" t="str">
        <f t="shared" si="1"/>
        <v>wet</v>
      </c>
      <c r="X56" s="6" t="str">
        <f t="shared" si="1"/>
        <v>wet</v>
      </c>
      <c r="Y56" s="6" t="str">
        <f t="shared" si="1"/>
        <v>wet</v>
      </c>
      <c r="Z56" s="6" t="str">
        <f t="shared" si="1"/>
        <v>wet</v>
      </c>
      <c r="AA56" s="6" t="str">
        <f t="shared" si="1"/>
        <v>wet</v>
      </c>
    </row>
    <row r="57" spans="1:27" x14ac:dyDescent="0.25">
      <c r="A57" s="10" t="s">
        <v>157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12" t="s">
        <v>275</v>
      </c>
      <c r="C58" s="4">
        <f>IF(C44&gt; 0,(C18-C17)/(C17*C44), " ")</f>
        <v>0</v>
      </c>
      <c r="D58" s="4">
        <f t="shared" ref="D58:AA58" si="2">IF(D44&gt; 0,(D18-D17)/(D17*D44), " ")</f>
        <v>0</v>
      </c>
      <c r="E58" s="4">
        <f t="shared" si="2"/>
        <v>0</v>
      </c>
      <c r="F58" s="4">
        <f t="shared" si="2"/>
        <v>0</v>
      </c>
      <c r="G58" s="4">
        <f t="shared" si="2"/>
        <v>0</v>
      </c>
      <c r="H58" s="4">
        <f t="shared" si="2"/>
        <v>0</v>
      </c>
      <c r="I58" s="4">
        <f t="shared" si="2"/>
        <v>0</v>
      </c>
      <c r="J58" s="4">
        <f t="shared" si="2"/>
        <v>0</v>
      </c>
      <c r="K58" s="4">
        <f t="shared" si="2"/>
        <v>0</v>
      </c>
      <c r="L58" s="4">
        <f t="shared" si="2"/>
        <v>0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0</v>
      </c>
      <c r="Q58" s="4">
        <f t="shared" si="2"/>
        <v>0</v>
      </c>
      <c r="R58" s="4">
        <f t="shared" si="2"/>
        <v>0</v>
      </c>
      <c r="S58" s="4">
        <f t="shared" si="2"/>
        <v>0</v>
      </c>
      <c r="T58" s="4">
        <f t="shared" si="2"/>
        <v>0</v>
      </c>
      <c r="U58" s="4">
        <f t="shared" si="2"/>
        <v>0</v>
      </c>
      <c r="V58" s="4">
        <f t="shared" si="2"/>
        <v>0</v>
      </c>
      <c r="W58" s="4">
        <f t="shared" si="2"/>
        <v>7.6628352490421539E-3</v>
      </c>
      <c r="X58" s="4">
        <f t="shared" si="2"/>
        <v>0</v>
      </c>
      <c r="Y58" s="4">
        <f t="shared" si="2"/>
        <v>0</v>
      </c>
      <c r="Z58" s="4">
        <f t="shared" si="2"/>
        <v>0</v>
      </c>
      <c r="AA58" s="4">
        <f t="shared" si="2"/>
        <v>0</v>
      </c>
    </row>
    <row r="59" spans="1:27" s="4" customFormat="1" x14ac:dyDescent="0.25">
      <c r="A59" s="12" t="s">
        <v>276</v>
      </c>
      <c r="C59" s="4">
        <f>IF(C44&gt; 0,(C27-C26)/(C26*C44)," ")</f>
        <v>0</v>
      </c>
      <c r="D59" s="4">
        <f t="shared" ref="D59:AA59" si="3">IF(D44&gt; 0,(D27-D26)/(D26*D44)," ")</f>
        <v>0</v>
      </c>
      <c r="E59" s="4">
        <f t="shared" si="3"/>
        <v>2.7272727272727268E-2</v>
      </c>
      <c r="F59" s="4">
        <f t="shared" si="3"/>
        <v>0</v>
      </c>
      <c r="G59" s="4">
        <f t="shared" si="3"/>
        <v>0</v>
      </c>
      <c r="H59" s="4">
        <f t="shared" si="3"/>
        <v>0</v>
      </c>
      <c r="I59" s="4">
        <f t="shared" si="3"/>
        <v>0</v>
      </c>
      <c r="J59" s="4">
        <f t="shared" si="3"/>
        <v>0</v>
      </c>
      <c r="K59" s="4">
        <f t="shared" si="3"/>
        <v>0</v>
      </c>
      <c r="L59" s="4">
        <f t="shared" si="3"/>
        <v>5.4545454545454536E-2</v>
      </c>
      <c r="M59" s="4">
        <f t="shared" si="3"/>
        <v>3.8461538461538442E-3</v>
      </c>
      <c r="N59" s="4">
        <f t="shared" si="3"/>
        <v>0</v>
      </c>
      <c r="O59" s="4">
        <f t="shared" si="3"/>
        <v>0</v>
      </c>
      <c r="P59" s="4">
        <f t="shared" si="3"/>
        <v>4.5454545454545442E-2</v>
      </c>
      <c r="Q59" s="4">
        <f t="shared" si="3"/>
        <v>0</v>
      </c>
      <c r="R59" s="4">
        <f t="shared" si="3"/>
        <v>0</v>
      </c>
      <c r="S59" s="4">
        <f t="shared" si="3"/>
        <v>0</v>
      </c>
      <c r="T59" s="4">
        <f t="shared" si="3"/>
        <v>0</v>
      </c>
      <c r="U59" s="4">
        <f t="shared" si="3"/>
        <v>0</v>
      </c>
      <c r="V59" s="4">
        <f t="shared" si="3"/>
        <v>0</v>
      </c>
      <c r="W59" s="4">
        <f t="shared" si="3"/>
        <v>0</v>
      </c>
      <c r="X59" s="4">
        <f t="shared" si="3"/>
        <v>0</v>
      </c>
      <c r="Y59" s="4">
        <f t="shared" si="3"/>
        <v>0</v>
      </c>
      <c r="Z59" s="4">
        <f t="shared" si="3"/>
        <v>0</v>
      </c>
      <c r="AA59" s="4">
        <f t="shared" si="3"/>
        <v>9.0909090909090912E-2</v>
      </c>
    </row>
    <row r="60" spans="1:27" x14ac:dyDescent="0.25">
      <c r="A60" s="12" t="s">
        <v>277</v>
      </c>
      <c r="C60">
        <f>IF(C44&gt; 0,(C32-C31)/(C31*C44), " ")</f>
        <v>0.19999999999999998</v>
      </c>
      <c r="D60">
        <f t="shared" ref="D60:AA60" si="4">IF(D44&gt; 0,(D32-D31)/(D31*D44), " ")</f>
        <v>0.125</v>
      </c>
      <c r="E60">
        <f t="shared" si="4"/>
        <v>0.10743801652892562</v>
      </c>
      <c r="F60">
        <f t="shared" si="4"/>
        <v>0</v>
      </c>
      <c r="G60">
        <f t="shared" si="4"/>
        <v>0</v>
      </c>
      <c r="H60">
        <f t="shared" si="4"/>
        <v>0.12727272727272726</v>
      </c>
      <c r="I60">
        <f t="shared" si="4"/>
        <v>0.23636363636363636</v>
      </c>
      <c r="J60">
        <f t="shared" si="4"/>
        <v>0.19999999999999998</v>
      </c>
      <c r="K60">
        <f t="shared" si="4"/>
        <v>0.49090909090909091</v>
      </c>
      <c r="L60">
        <f t="shared" si="4"/>
        <v>5.1948051948051938E-2</v>
      </c>
      <c r="M60">
        <f t="shared" si="4"/>
        <v>3.0769230769230764E-2</v>
      </c>
      <c r="N60">
        <f t="shared" si="4"/>
        <v>1.4473684210526314E-2</v>
      </c>
      <c r="O60">
        <f t="shared" si="4"/>
        <v>0</v>
      </c>
      <c r="P60">
        <f t="shared" si="4"/>
        <v>2.5252525252525276E-3</v>
      </c>
      <c r="Q60">
        <f t="shared" si="4"/>
        <v>6.9930069930069921E-2</v>
      </c>
      <c r="R60">
        <f t="shared" si="4"/>
        <v>0.20454545454545453</v>
      </c>
      <c r="S60">
        <f t="shared" si="4"/>
        <v>0.16363636363636364</v>
      </c>
      <c r="T60">
        <f t="shared" si="4"/>
        <v>0</v>
      </c>
      <c r="U60">
        <f t="shared" si="4"/>
        <v>0.12727272727272726</v>
      </c>
      <c r="V60">
        <f t="shared" si="4"/>
        <v>2.569169960474308E-2</v>
      </c>
      <c r="W60">
        <f t="shared" si="4"/>
        <v>0.13793103448275862</v>
      </c>
      <c r="X60">
        <f t="shared" si="4"/>
        <v>9.9173553719008281E-2</v>
      </c>
      <c r="Y60">
        <f t="shared" si="4"/>
        <v>1.6507936507936523E-3</v>
      </c>
      <c r="Z60">
        <f t="shared" si="4"/>
        <v>1.9476686995868586E-2</v>
      </c>
      <c r="AA60">
        <f t="shared" si="4"/>
        <v>4.5454545454545449E-2</v>
      </c>
    </row>
    <row r="61" spans="1:27" x14ac:dyDescent="0.25">
      <c r="A61" s="10" t="s">
        <v>278</v>
      </c>
      <c r="C61">
        <f>IF(C58=" ","  ",AVERAGEIF(C58:C60,"&lt;&gt;0",C58:C60))</f>
        <v>0.19999999999999998</v>
      </c>
      <c r="D61">
        <f t="shared" ref="D61:AA61" si="5">IF(D58=" ","  ",AVERAGEIF(D58:D60,"&lt;&gt;0",D58:D60))</f>
        <v>0.125</v>
      </c>
      <c r="E61">
        <f t="shared" si="5"/>
        <v>6.7355371900826438E-2</v>
      </c>
      <c r="F61" t="e">
        <f t="shared" si="5"/>
        <v>#DIV/0!</v>
      </c>
      <c r="G61" t="e">
        <f t="shared" si="5"/>
        <v>#DIV/0!</v>
      </c>
      <c r="H61">
        <f t="shared" si="5"/>
        <v>0.12727272727272726</v>
      </c>
      <c r="I61">
        <f t="shared" si="5"/>
        <v>0.23636363636363636</v>
      </c>
      <c r="J61">
        <f t="shared" si="5"/>
        <v>0.19999999999999998</v>
      </c>
      <c r="K61">
        <f t="shared" si="5"/>
        <v>0.49090909090909091</v>
      </c>
      <c r="L61">
        <f t="shared" si="5"/>
        <v>5.3246753246753237E-2</v>
      </c>
      <c r="M61">
        <f t="shared" si="5"/>
        <v>1.7307692307692305E-2</v>
      </c>
      <c r="N61">
        <f t="shared" si="5"/>
        <v>1.4473684210526314E-2</v>
      </c>
      <c r="O61" t="e">
        <f t="shared" si="5"/>
        <v>#DIV/0!</v>
      </c>
      <c r="P61">
        <f t="shared" si="5"/>
        <v>2.3989898989898985E-2</v>
      </c>
      <c r="Q61">
        <f t="shared" si="5"/>
        <v>6.9930069930069921E-2</v>
      </c>
      <c r="R61">
        <f t="shared" si="5"/>
        <v>0.20454545454545453</v>
      </c>
      <c r="S61">
        <f t="shared" si="5"/>
        <v>0.16363636363636364</v>
      </c>
      <c r="T61" t="e">
        <f t="shared" si="5"/>
        <v>#DIV/0!</v>
      </c>
      <c r="U61">
        <f t="shared" si="5"/>
        <v>0.12727272727272726</v>
      </c>
      <c r="V61">
        <f t="shared" si="5"/>
        <v>2.569169960474308E-2</v>
      </c>
      <c r="W61">
        <f t="shared" si="5"/>
        <v>7.2796934865900387E-2</v>
      </c>
      <c r="X61">
        <f t="shared" si="5"/>
        <v>9.9173553719008281E-2</v>
      </c>
      <c r="Y61">
        <f t="shared" si="5"/>
        <v>1.6507936507936523E-3</v>
      </c>
      <c r="Z61">
        <f t="shared" si="5"/>
        <v>1.9476686995868586E-2</v>
      </c>
      <c r="AA61">
        <f t="shared" si="5"/>
        <v>6.8181818181818177E-2</v>
      </c>
    </row>
    <row r="62" spans="1:27" x14ac:dyDescent="0.25">
      <c r="A62" s="9" t="s">
        <v>111</v>
      </c>
      <c r="C62">
        <f>IF(C61=" "," ",IF(C40&gt;0,C40," "))</f>
        <v>7.62</v>
      </c>
      <c r="D62">
        <f t="shared" ref="D62:AA62" si="6">IF(D61=" "," ",IF(D40&gt;0,D40," "))</f>
        <v>6.54</v>
      </c>
      <c r="E62">
        <f t="shared" si="6"/>
        <v>6.74</v>
      </c>
      <c r="F62" t="e">
        <f t="shared" si="6"/>
        <v>#DIV/0!</v>
      </c>
      <c r="G62" t="e">
        <f t="shared" si="6"/>
        <v>#DIV/0!</v>
      </c>
      <c r="H62">
        <f t="shared" si="6"/>
        <v>8.07</v>
      </c>
      <c r="I62">
        <f t="shared" si="6"/>
        <v>7.35</v>
      </c>
      <c r="J62">
        <f t="shared" si="6"/>
        <v>7.76</v>
      </c>
      <c r="K62">
        <f t="shared" si="6"/>
        <v>7.47</v>
      </c>
      <c r="L62">
        <f t="shared" si="6"/>
        <v>7.25</v>
      </c>
      <c r="M62">
        <f t="shared" si="6"/>
        <v>6.53</v>
      </c>
      <c r="N62">
        <f t="shared" si="6"/>
        <v>7.67</v>
      </c>
      <c r="O62" t="e">
        <f t="shared" si="6"/>
        <v>#DIV/0!</v>
      </c>
      <c r="P62">
        <f t="shared" si="6"/>
        <v>6.49</v>
      </c>
      <c r="Q62">
        <f t="shared" si="6"/>
        <v>6.91</v>
      </c>
      <c r="R62">
        <f t="shared" si="6"/>
        <v>7</v>
      </c>
      <c r="S62">
        <f t="shared" si="6"/>
        <v>7.28</v>
      </c>
      <c r="T62" t="e">
        <f t="shared" si="6"/>
        <v>#DIV/0!</v>
      </c>
      <c r="U62">
        <f t="shared" si="6"/>
        <v>7.3</v>
      </c>
      <c r="V62">
        <f t="shared" si="6"/>
        <v>6.54</v>
      </c>
      <c r="W62">
        <f t="shared" si="6"/>
        <v>6.99</v>
      </c>
      <c r="X62">
        <f t="shared" si="6"/>
        <v>7.63</v>
      </c>
      <c r="Y62">
        <f t="shared" si="6"/>
        <v>7.47</v>
      </c>
      <c r="Z62">
        <f t="shared" si="6"/>
        <v>7.3</v>
      </c>
      <c r="AA62">
        <f t="shared" si="6"/>
        <v>6.51</v>
      </c>
    </row>
    <row r="63" spans="1:27" x14ac:dyDescent="0.25">
      <c r="A63" s="21" t="s">
        <v>266</v>
      </c>
      <c r="C63">
        <f>IF(C61=" "," ",IF(C49&gt;0,C49," "))</f>
        <v>26.9</v>
      </c>
      <c r="D63">
        <f t="shared" ref="D63:AA63" si="7">IF(D61=" "," ",IF(D49&gt;0,D49," "))</f>
        <v>26.1</v>
      </c>
      <c r="E63">
        <f t="shared" si="7"/>
        <v>25.8</v>
      </c>
      <c r="F63" t="e">
        <f t="shared" si="7"/>
        <v>#DIV/0!</v>
      </c>
      <c r="G63" t="e">
        <f t="shared" si="7"/>
        <v>#DIV/0!</v>
      </c>
      <c r="H63">
        <f t="shared" si="7"/>
        <v>31</v>
      </c>
      <c r="I63">
        <f t="shared" si="7"/>
        <v>33</v>
      </c>
      <c r="J63">
        <f t="shared" si="7"/>
        <v>30.3</v>
      </c>
      <c r="K63">
        <f t="shared" si="7"/>
        <v>32</v>
      </c>
      <c r="L63">
        <f t="shared" si="7"/>
        <v>30.8</v>
      </c>
      <c r="M63">
        <f t="shared" si="7"/>
        <v>31.9</v>
      </c>
      <c r="N63">
        <f t="shared" si="7"/>
        <v>29.1</v>
      </c>
      <c r="O63" t="e">
        <f t="shared" si="7"/>
        <v>#DIV/0!</v>
      </c>
      <c r="P63">
        <f t="shared" si="7"/>
        <v>29</v>
      </c>
      <c r="Q63">
        <f t="shared" si="7"/>
        <v>28.6</v>
      </c>
      <c r="R63">
        <f t="shared" si="7"/>
        <v>28.9</v>
      </c>
      <c r="S63">
        <f t="shared" si="7"/>
        <v>31.5</v>
      </c>
      <c r="T63" t="e">
        <f t="shared" si="7"/>
        <v>#DIV/0!</v>
      </c>
      <c r="U63">
        <f t="shared" si="7"/>
        <v>30</v>
      </c>
      <c r="V63">
        <f t="shared" si="7"/>
        <v>31.3</v>
      </c>
      <c r="W63">
        <f t="shared" si="7"/>
        <v>28.9</v>
      </c>
      <c r="X63">
        <f t="shared" si="7"/>
        <v>29</v>
      </c>
      <c r="Y63">
        <f t="shared" si="7"/>
        <v>27.8</v>
      </c>
      <c r="Z63">
        <f t="shared" si="7"/>
        <v>27.8</v>
      </c>
      <c r="AA63">
        <f t="shared" si="7"/>
        <v>28.6</v>
      </c>
    </row>
    <row r="64" spans="1:27" x14ac:dyDescent="0.25">
      <c r="A64" s="21" t="s">
        <v>267</v>
      </c>
      <c r="C64">
        <f>IF(C61=" "," ",IF(C39&gt;0,C39," "))</f>
        <v>7.66</v>
      </c>
      <c r="D64">
        <f t="shared" ref="D64:AA64" si="8">IF(D61=" "," ",IF(D39&gt;0,D39," "))</f>
        <v>7.53</v>
      </c>
      <c r="E64">
        <f t="shared" si="8"/>
        <v>8.8000000000000007</v>
      </c>
      <c r="F64" t="e">
        <f t="shared" si="8"/>
        <v>#DIV/0!</v>
      </c>
      <c r="G64" t="e">
        <f t="shared" si="8"/>
        <v>#DIV/0!</v>
      </c>
      <c r="H64">
        <f t="shared" si="8"/>
        <v>5.83</v>
      </c>
      <c r="I64">
        <f t="shared" si="8"/>
        <v>7.35</v>
      </c>
      <c r="J64">
        <f t="shared" si="8"/>
        <v>4.62</v>
      </c>
      <c r="K64">
        <f t="shared" si="8"/>
        <v>5.44</v>
      </c>
      <c r="L64">
        <f t="shared" si="8"/>
        <v>9.26</v>
      </c>
      <c r="M64">
        <f t="shared" si="8"/>
        <v>5.27</v>
      </c>
      <c r="N64">
        <f t="shared" si="8"/>
        <v>7.17</v>
      </c>
      <c r="O64" t="e">
        <f t="shared" si="8"/>
        <v>#DIV/0!</v>
      </c>
      <c r="P64">
        <f t="shared" si="8"/>
        <v>5.66</v>
      </c>
      <c r="Q64">
        <f t="shared" si="8"/>
        <v>7.47</v>
      </c>
      <c r="R64">
        <f t="shared" si="8"/>
        <v>5.71</v>
      </c>
      <c r="S64">
        <f t="shared" si="8"/>
        <v>5.79</v>
      </c>
      <c r="T64" t="e">
        <f t="shared" si="8"/>
        <v>#DIV/0!</v>
      </c>
      <c r="U64">
        <f t="shared" si="8"/>
        <v>6.1</v>
      </c>
      <c r="V64">
        <f t="shared" si="8"/>
        <v>7.39</v>
      </c>
      <c r="W64">
        <f t="shared" si="8"/>
        <v>6.08</v>
      </c>
      <c r="X64">
        <f t="shared" si="8"/>
        <v>6.12</v>
      </c>
      <c r="Y64">
        <f t="shared" si="8"/>
        <v>5.2</v>
      </c>
      <c r="Z64">
        <f t="shared" si="8"/>
        <v>7.01</v>
      </c>
      <c r="AA64">
        <f t="shared" si="8"/>
        <v>7.4</v>
      </c>
    </row>
    <row r="65" spans="1:27" x14ac:dyDescent="0.25">
      <c r="A65" s="21" t="s">
        <v>268</v>
      </c>
      <c r="C65">
        <f>IF(C61=" "," ",IF(C50&gt;0,C50," "))</f>
        <v>19.3</v>
      </c>
      <c r="D65">
        <f t="shared" ref="D65:AA65" si="9">IF(D61=" "," ",IF(D50&gt;0,D50," "))</f>
        <v>13.4</v>
      </c>
      <c r="E65">
        <f t="shared" si="9"/>
        <v>18.600000000000001</v>
      </c>
      <c r="F65" t="e">
        <f t="shared" si="9"/>
        <v>#DIV/0!</v>
      </c>
      <c r="G65" t="e">
        <f t="shared" si="9"/>
        <v>#DIV/0!</v>
      </c>
      <c r="H65">
        <f t="shared" si="9"/>
        <v>9.8699999999999992</v>
      </c>
      <c r="I65">
        <f t="shared" si="9"/>
        <v>10.5</v>
      </c>
      <c r="J65">
        <f t="shared" si="9"/>
        <v>9.86</v>
      </c>
      <c r="K65">
        <f t="shared" si="9"/>
        <v>8.49</v>
      </c>
      <c r="L65">
        <f t="shared" si="9"/>
        <v>9.0500000000000007</v>
      </c>
      <c r="M65">
        <f t="shared" si="9"/>
        <v>10.8</v>
      </c>
      <c r="N65">
        <f t="shared" si="9"/>
        <v>13.8</v>
      </c>
      <c r="O65" t="e">
        <f t="shared" si="9"/>
        <v>#DIV/0!</v>
      </c>
      <c r="P65">
        <f t="shared" si="9"/>
        <v>12.8</v>
      </c>
      <c r="Q65">
        <f t="shared" si="9"/>
        <v>11.4</v>
      </c>
      <c r="R65">
        <f t="shared" si="9"/>
        <v>12.7</v>
      </c>
      <c r="S65">
        <f t="shared" si="9"/>
        <v>8.1199999999999992</v>
      </c>
      <c r="T65" t="e">
        <f t="shared" si="9"/>
        <v>#DIV/0!</v>
      </c>
      <c r="U65">
        <f t="shared" si="9"/>
        <v>10.3</v>
      </c>
      <c r="V65">
        <f t="shared" si="9"/>
        <v>14.2</v>
      </c>
      <c r="W65">
        <f t="shared" si="9"/>
        <v>13.1</v>
      </c>
      <c r="X65">
        <f t="shared" si="9"/>
        <v>8.98</v>
      </c>
      <c r="Y65">
        <f t="shared" si="9"/>
        <v>19.399999999999999</v>
      </c>
      <c r="Z65">
        <f t="shared" si="9"/>
        <v>26.3</v>
      </c>
      <c r="AA65">
        <f t="shared" si="9"/>
        <v>13.5</v>
      </c>
    </row>
    <row r="66" spans="1:27" x14ac:dyDescent="0.25">
      <c r="A66" s="21" t="s">
        <v>269</v>
      </c>
      <c r="C66">
        <f>IF(C61=" "," ",IF(C19&gt;0,C19," "))</f>
        <v>61.5</v>
      </c>
      <c r="D66">
        <f t="shared" ref="D66:AA66" si="10">IF(D61=" "," ",IF(D19&gt;0,D19," "))</f>
        <v>66.8</v>
      </c>
      <c r="E66">
        <f t="shared" si="10"/>
        <v>71.400000000000006</v>
      </c>
      <c r="F66" t="e">
        <f t="shared" si="10"/>
        <v>#DIV/0!</v>
      </c>
      <c r="G66" t="e">
        <f t="shared" si="10"/>
        <v>#DIV/0!</v>
      </c>
      <c r="H66">
        <f t="shared" si="10"/>
        <v>243</v>
      </c>
      <c r="I66">
        <f t="shared" si="10"/>
        <v>109</v>
      </c>
      <c r="J66">
        <f t="shared" si="10"/>
        <v>112</v>
      </c>
      <c r="K66">
        <f t="shared" si="10"/>
        <v>80</v>
      </c>
      <c r="L66">
        <f t="shared" si="10"/>
        <v>65.900000000000006</v>
      </c>
      <c r="M66">
        <f t="shared" si="10"/>
        <v>82</v>
      </c>
      <c r="N66">
        <f t="shared" si="10"/>
        <v>145</v>
      </c>
      <c r="O66" t="e">
        <f t="shared" si="10"/>
        <v>#DIV/0!</v>
      </c>
      <c r="P66">
        <f t="shared" si="10"/>
        <v>66.8</v>
      </c>
      <c r="Q66">
        <f t="shared" si="10"/>
        <v>43.3</v>
      </c>
      <c r="R66">
        <f t="shared" si="10"/>
        <v>78.8</v>
      </c>
      <c r="S66">
        <f t="shared" si="10"/>
        <v>89.3</v>
      </c>
      <c r="T66" t="e">
        <f t="shared" si="10"/>
        <v>#DIV/0!</v>
      </c>
      <c r="U66">
        <f t="shared" si="10"/>
        <v>76.099999999999994</v>
      </c>
      <c r="V66">
        <f t="shared" si="10"/>
        <v>78.5</v>
      </c>
      <c r="W66">
        <f t="shared" si="10"/>
        <v>127</v>
      </c>
      <c r="X66">
        <f t="shared" si="10"/>
        <v>73.2</v>
      </c>
      <c r="Y66">
        <f t="shared" si="10"/>
        <v>64.3</v>
      </c>
      <c r="Z66">
        <f t="shared" si="10"/>
        <v>81.2</v>
      </c>
      <c r="AA66">
        <f t="shared" si="10"/>
        <v>72.900000000000006</v>
      </c>
    </row>
    <row r="67" spans="1:27" x14ac:dyDescent="0.25">
      <c r="A67" s="21" t="s">
        <v>264</v>
      </c>
      <c r="C67" s="21" t="str">
        <f ca="1">RIGHT(CELL("nome.arquivo",A1),LEN(CELL("nome.arquivo",A1))-SEARCH("]",CELL("nome.arquivo",A1)))</f>
        <v>NE07</v>
      </c>
      <c r="D67" s="21" t="str">
        <f t="shared" ref="D67:AA67" ca="1" si="11">RIGHT(CELL("nome.arquivo",B1),LEN(CELL("nome.arquivo",B1))-SEARCH("]",CELL("nome.arquivo",B1)))</f>
        <v>NE07</v>
      </c>
      <c r="E67" s="21" t="str">
        <f t="shared" ca="1" si="11"/>
        <v>NE07</v>
      </c>
      <c r="F67" s="21" t="str">
        <f t="shared" ca="1" si="11"/>
        <v>NE07</v>
      </c>
      <c r="G67" s="21" t="str">
        <f t="shared" ca="1" si="11"/>
        <v>NE07</v>
      </c>
      <c r="H67" s="21" t="str">
        <f t="shared" ca="1" si="11"/>
        <v>NE07</v>
      </c>
      <c r="I67" s="21" t="str">
        <f t="shared" ca="1" si="11"/>
        <v>NE07</v>
      </c>
      <c r="J67" s="21" t="str">
        <f t="shared" ca="1" si="11"/>
        <v>NE07</v>
      </c>
      <c r="K67" s="21" t="str">
        <f t="shared" ca="1" si="11"/>
        <v>NE07</v>
      </c>
      <c r="L67" s="21" t="str">
        <f t="shared" ca="1" si="11"/>
        <v>NE07</v>
      </c>
      <c r="M67" s="21" t="str">
        <f t="shared" ca="1" si="11"/>
        <v>NE07</v>
      </c>
      <c r="N67" s="21" t="str">
        <f t="shared" ca="1" si="11"/>
        <v>NE07</v>
      </c>
      <c r="O67" s="21" t="str">
        <f t="shared" ca="1" si="11"/>
        <v>NE07</v>
      </c>
      <c r="P67" s="21" t="str">
        <f t="shared" ca="1" si="11"/>
        <v>NE07</v>
      </c>
      <c r="Q67" s="21" t="str">
        <f t="shared" ca="1" si="11"/>
        <v>NE07</v>
      </c>
      <c r="R67" s="21" t="str">
        <f t="shared" ca="1" si="11"/>
        <v>NE07</v>
      </c>
      <c r="S67" s="21" t="str">
        <f t="shared" ca="1" si="11"/>
        <v>NE07</v>
      </c>
      <c r="T67" s="21" t="str">
        <f t="shared" ca="1" si="11"/>
        <v>NE07</v>
      </c>
      <c r="U67" s="21" t="str">
        <f t="shared" ca="1" si="11"/>
        <v>NE07</v>
      </c>
      <c r="V67" s="21" t="str">
        <f t="shared" ca="1" si="11"/>
        <v>NE07</v>
      </c>
      <c r="W67" s="21" t="str">
        <f t="shared" ca="1" si="11"/>
        <v>NE07</v>
      </c>
      <c r="X67" s="21" t="str">
        <f t="shared" ca="1" si="11"/>
        <v>NE07</v>
      </c>
      <c r="Y67" s="21" t="str">
        <f t="shared" ca="1" si="11"/>
        <v>NE07</v>
      </c>
      <c r="Z67" s="21" t="str">
        <f t="shared" ca="1" si="11"/>
        <v>NE07</v>
      </c>
      <c r="AA67" s="21" t="str">
        <f t="shared" ca="1" si="11"/>
        <v>NE07</v>
      </c>
    </row>
    <row r="68" spans="1:27" x14ac:dyDescent="0.25">
      <c r="A68" s="21" t="s">
        <v>270</v>
      </c>
      <c r="C68">
        <f>IF(C61=" "," ",IF(C44&gt;0,C44," "))</f>
        <v>11</v>
      </c>
      <c r="D68">
        <f t="shared" ref="D68:AA68" si="12">IF(D61=" "," ",IF(D44&gt;0,D44," "))</f>
        <v>11</v>
      </c>
      <c r="E68">
        <f t="shared" si="12"/>
        <v>11</v>
      </c>
      <c r="F68" t="e">
        <f t="shared" si="12"/>
        <v>#DIV/0!</v>
      </c>
      <c r="G68" t="e">
        <f t="shared" si="12"/>
        <v>#DIV/0!</v>
      </c>
      <c r="H68">
        <f t="shared" si="12"/>
        <v>11</v>
      </c>
      <c r="I68">
        <f t="shared" si="12"/>
        <v>11</v>
      </c>
      <c r="J68">
        <f t="shared" si="12"/>
        <v>11</v>
      </c>
      <c r="K68">
        <f t="shared" si="12"/>
        <v>11</v>
      </c>
      <c r="L68">
        <f t="shared" si="12"/>
        <v>11</v>
      </c>
      <c r="M68">
        <f t="shared" si="12"/>
        <v>26</v>
      </c>
      <c r="N68">
        <f t="shared" si="12"/>
        <v>20</v>
      </c>
      <c r="O68" t="e">
        <f t="shared" si="12"/>
        <v>#DIV/0!</v>
      </c>
      <c r="P68">
        <f t="shared" si="12"/>
        <v>11</v>
      </c>
      <c r="Q68">
        <f t="shared" si="12"/>
        <v>11</v>
      </c>
      <c r="R68">
        <f t="shared" si="12"/>
        <v>11</v>
      </c>
      <c r="S68">
        <f t="shared" si="12"/>
        <v>11</v>
      </c>
      <c r="T68" t="e">
        <f t="shared" si="12"/>
        <v>#DIV/0!</v>
      </c>
      <c r="U68">
        <f t="shared" si="12"/>
        <v>11</v>
      </c>
      <c r="V68">
        <f t="shared" si="12"/>
        <v>23</v>
      </c>
      <c r="W68">
        <f t="shared" si="12"/>
        <v>14.5</v>
      </c>
      <c r="X68">
        <f t="shared" si="12"/>
        <v>11</v>
      </c>
      <c r="Y68">
        <f t="shared" si="12"/>
        <v>12.5</v>
      </c>
      <c r="Z68">
        <f t="shared" si="12"/>
        <v>11.5</v>
      </c>
      <c r="AA68">
        <f t="shared" si="12"/>
        <v>11</v>
      </c>
    </row>
    <row r="69" spans="1:27" x14ac:dyDescent="0.25">
      <c r="A69" s="26" t="s">
        <v>271</v>
      </c>
      <c r="C69">
        <f>IF(C17=" "," ",IF(C17&gt;0,C17," "))</f>
        <v>8.9999999999999993E-3</v>
      </c>
      <c r="D69">
        <f t="shared" ref="D69:AA69" si="13">IF(D17=" "," ",IF(D17&gt;0,D17," "))</f>
        <v>8.9999999999999993E-3</v>
      </c>
      <c r="E69">
        <f t="shared" si="13"/>
        <v>8.9999999999999993E-3</v>
      </c>
      <c r="F69">
        <f t="shared" si="13"/>
        <v>8.9999999999999993E-3</v>
      </c>
      <c r="G69">
        <f t="shared" si="13"/>
        <v>8.9999999999999993E-3</v>
      </c>
      <c r="H69">
        <f t="shared" si="13"/>
        <v>8.9999999999999993E-3</v>
      </c>
      <c r="I69">
        <f t="shared" si="13"/>
        <v>8.9999999999999993E-3</v>
      </c>
      <c r="J69">
        <f t="shared" si="13"/>
        <v>8.9999999999999993E-3</v>
      </c>
      <c r="K69">
        <f t="shared" si="13"/>
        <v>8.9999999999999993E-3</v>
      </c>
      <c r="L69">
        <f t="shared" si="13"/>
        <v>8.9999999999999993E-3</v>
      </c>
      <c r="M69">
        <f t="shared" si="13"/>
        <v>8.9999999999999993E-3</v>
      </c>
      <c r="N69">
        <f t="shared" si="13"/>
        <v>8.9999999999999993E-3</v>
      </c>
      <c r="O69">
        <f t="shared" si="13"/>
        <v>8.9999999999999993E-3</v>
      </c>
      <c r="P69">
        <f t="shared" si="13"/>
        <v>8.9999999999999993E-3</v>
      </c>
      <c r="Q69">
        <f t="shared" si="13"/>
        <v>8.9999999999999993E-3</v>
      </c>
      <c r="R69">
        <f t="shared" si="13"/>
        <v>8.9999999999999993E-3</v>
      </c>
      <c r="S69">
        <f t="shared" si="13"/>
        <v>8.9999999999999993E-3</v>
      </c>
      <c r="T69">
        <f t="shared" si="13"/>
        <v>8.9999999999999993E-3</v>
      </c>
      <c r="U69">
        <f t="shared" si="13"/>
        <v>8.9999999999999993E-3</v>
      </c>
      <c r="V69">
        <f t="shared" si="13"/>
        <v>8.9999999999999993E-3</v>
      </c>
      <c r="W69">
        <f t="shared" si="13"/>
        <v>8.9999999999999993E-3</v>
      </c>
      <c r="X69">
        <f t="shared" si="13"/>
        <v>8.9999999999999993E-3</v>
      </c>
      <c r="Y69">
        <f t="shared" si="13"/>
        <v>8.9999999999999993E-3</v>
      </c>
      <c r="Z69">
        <f t="shared" si="13"/>
        <v>8.9999999999999993E-3</v>
      </c>
      <c r="AA69">
        <f t="shared" si="13"/>
        <v>8.9999999999999993E-3</v>
      </c>
    </row>
    <row r="70" spans="1:27" x14ac:dyDescent="0.25">
      <c r="A70" s="26" t="s">
        <v>272</v>
      </c>
      <c r="C70">
        <f>IF(C26=" "," ",IF(C26&gt;0,C26," "))</f>
        <v>0.1</v>
      </c>
      <c r="D70">
        <f t="shared" ref="D70:AA70" si="14">IF(D26=" "," ",IF(D26&gt;0,D26," "))</f>
        <v>0.1</v>
      </c>
      <c r="E70">
        <f t="shared" si="14"/>
        <v>0.1</v>
      </c>
      <c r="F70">
        <f t="shared" si="14"/>
        <v>0.1</v>
      </c>
      <c r="G70">
        <f t="shared" si="14"/>
        <v>0.1</v>
      </c>
      <c r="H70">
        <f t="shared" si="14"/>
        <v>0.1</v>
      </c>
      <c r="I70">
        <f t="shared" si="14"/>
        <v>0.1</v>
      </c>
      <c r="J70">
        <f t="shared" si="14"/>
        <v>0.1</v>
      </c>
      <c r="K70">
        <f t="shared" si="14"/>
        <v>0.1</v>
      </c>
      <c r="L70">
        <f t="shared" si="14"/>
        <v>0.1</v>
      </c>
      <c r="M70">
        <f t="shared" si="14"/>
        <v>0.1</v>
      </c>
      <c r="N70">
        <f t="shared" si="14"/>
        <v>0.1</v>
      </c>
      <c r="O70">
        <f t="shared" si="14"/>
        <v>0.1</v>
      </c>
      <c r="P70">
        <f t="shared" si="14"/>
        <v>0.1</v>
      </c>
      <c r="Q70">
        <f t="shared" si="14"/>
        <v>0.1</v>
      </c>
      <c r="R70">
        <f t="shared" si="14"/>
        <v>0.1</v>
      </c>
      <c r="S70">
        <f t="shared" si="14"/>
        <v>0.1</v>
      </c>
      <c r="T70">
        <f t="shared" si="14"/>
        <v>0.1</v>
      </c>
      <c r="U70">
        <f t="shared" si="14"/>
        <v>0.1</v>
      </c>
      <c r="V70">
        <f t="shared" si="14"/>
        <v>0.1</v>
      </c>
      <c r="W70">
        <f t="shared" si="14"/>
        <v>0.1</v>
      </c>
      <c r="X70">
        <f t="shared" si="14"/>
        <v>0.1</v>
      </c>
      <c r="Y70">
        <f t="shared" si="14"/>
        <v>0.1</v>
      </c>
      <c r="Z70">
        <f t="shared" si="14"/>
        <v>0.1</v>
      </c>
      <c r="AA70">
        <f t="shared" si="14"/>
        <v>0.1</v>
      </c>
    </row>
    <row r="71" spans="1:27" x14ac:dyDescent="0.25">
      <c r="A71" s="26" t="s">
        <v>273</v>
      </c>
      <c r="C71">
        <f>IF(C31=" "," ",IF(C31&gt;0,C31," "))</f>
        <v>2.5000000000000001E-2</v>
      </c>
      <c r="D71">
        <f t="shared" ref="D71:AA71" si="15">IF(D31=" "," ",IF(D31&gt;0,D31," "))</f>
        <v>0.08</v>
      </c>
      <c r="E71">
        <f t="shared" si="15"/>
        <v>0.11</v>
      </c>
      <c r="F71">
        <f t="shared" si="15"/>
        <v>2.5000000000000001E-2</v>
      </c>
      <c r="G71">
        <f t="shared" si="15"/>
        <v>7.0000000000000007E-2</v>
      </c>
      <c r="H71">
        <f t="shared" si="15"/>
        <v>2.5000000000000001E-2</v>
      </c>
      <c r="I71">
        <f t="shared" si="15"/>
        <v>2.5000000000000001E-2</v>
      </c>
      <c r="J71">
        <f t="shared" si="15"/>
        <v>2.5000000000000001E-2</v>
      </c>
      <c r="K71">
        <f t="shared" si="15"/>
        <v>2.5000000000000001E-2</v>
      </c>
      <c r="L71">
        <f t="shared" si="15"/>
        <v>7.0000000000000007E-2</v>
      </c>
      <c r="M71">
        <f t="shared" si="15"/>
        <v>0.1</v>
      </c>
      <c r="N71">
        <f t="shared" si="15"/>
        <v>0.38</v>
      </c>
      <c r="O71">
        <f t="shared" si="15"/>
        <v>0.56999999999999995</v>
      </c>
      <c r="P71">
        <f t="shared" si="15"/>
        <v>0.36</v>
      </c>
      <c r="Q71">
        <f t="shared" si="15"/>
        <v>0.13</v>
      </c>
      <c r="R71">
        <f t="shared" si="15"/>
        <v>0.04</v>
      </c>
      <c r="S71">
        <f t="shared" si="15"/>
        <v>0.05</v>
      </c>
      <c r="T71">
        <f t="shared" si="15"/>
        <v>7.0000000000000007E-2</v>
      </c>
      <c r="U71">
        <f t="shared" si="15"/>
        <v>2.5000000000000001E-2</v>
      </c>
      <c r="V71">
        <f t="shared" si="15"/>
        <v>0.22</v>
      </c>
      <c r="W71">
        <f t="shared" si="15"/>
        <v>0.04</v>
      </c>
      <c r="X71">
        <f t="shared" si="15"/>
        <v>0.11</v>
      </c>
      <c r="Y71">
        <f t="shared" si="15"/>
        <v>0.63</v>
      </c>
      <c r="Z71">
        <f t="shared" si="15"/>
        <v>0.442</v>
      </c>
      <c r="AA71">
        <f t="shared" si="15"/>
        <v>0.504</v>
      </c>
    </row>
    <row r="72" spans="1:27" x14ac:dyDescent="0.25">
      <c r="A72" s="26" t="s">
        <v>274</v>
      </c>
      <c r="C72">
        <f>IF(C61=" "," ",IF(C43&gt;0,C43," "))</f>
        <v>52</v>
      </c>
      <c r="D72">
        <f t="shared" ref="D72:AA72" si="16">IF(D61=" "," ",IF(D43&gt;0,D43," "))</f>
        <v>44</v>
      </c>
      <c r="E72">
        <f t="shared" si="16"/>
        <v>57.5</v>
      </c>
      <c r="F72" t="e">
        <f t="shared" si="16"/>
        <v>#DIV/0!</v>
      </c>
      <c r="G72" t="e">
        <f t="shared" si="16"/>
        <v>#DIV/0!</v>
      </c>
      <c r="H72">
        <f t="shared" si="16"/>
        <v>152</v>
      </c>
      <c r="I72">
        <f t="shared" si="16"/>
        <v>94.5</v>
      </c>
      <c r="J72">
        <f t="shared" si="16"/>
        <v>74</v>
      </c>
      <c r="K72">
        <f t="shared" si="16"/>
        <v>45.5</v>
      </c>
      <c r="L72">
        <f t="shared" si="16"/>
        <v>50</v>
      </c>
      <c r="M72">
        <f t="shared" si="16"/>
        <v>47.5</v>
      </c>
      <c r="N72">
        <f t="shared" si="16"/>
        <v>85</v>
      </c>
      <c r="O72" t="e">
        <f t="shared" si="16"/>
        <v>#DIV/0!</v>
      </c>
      <c r="P72">
        <f t="shared" si="16"/>
        <v>60</v>
      </c>
      <c r="Q72">
        <f t="shared" si="16"/>
        <v>37.5</v>
      </c>
      <c r="R72">
        <f t="shared" si="16"/>
        <v>63.5</v>
      </c>
      <c r="S72">
        <f t="shared" si="16"/>
        <v>56.5</v>
      </c>
      <c r="T72" t="e">
        <f t="shared" si="16"/>
        <v>#DIV/0!</v>
      </c>
      <c r="U72">
        <f t="shared" si="16"/>
        <v>44</v>
      </c>
      <c r="V72">
        <f t="shared" si="16"/>
        <v>70.5</v>
      </c>
      <c r="W72">
        <f t="shared" si="16"/>
        <v>96.5</v>
      </c>
      <c r="X72">
        <f t="shared" si="16"/>
        <v>57.5</v>
      </c>
      <c r="Y72">
        <f t="shared" si="16"/>
        <v>38</v>
      </c>
      <c r="Z72">
        <f t="shared" si="16"/>
        <v>64.5</v>
      </c>
      <c r="AA72">
        <f t="shared" si="16"/>
        <v>63</v>
      </c>
    </row>
    <row r="73" spans="1:27" x14ac:dyDescent="0.25">
      <c r="A73" s="26" t="s">
        <v>279</v>
      </c>
      <c r="C73" s="27">
        <f>IF(C27=" "," ",IF(C27&gt;0,C27," "))</f>
        <v>0.1</v>
      </c>
      <c r="D73" s="27">
        <f t="shared" ref="D73:AA73" si="17">IF(D27=" "," ",IF(D27&gt;0,D27," "))</f>
        <v>0.1</v>
      </c>
      <c r="E73" s="27">
        <f t="shared" si="17"/>
        <v>0.13</v>
      </c>
      <c r="F73" s="27">
        <f t="shared" si="17"/>
        <v>0.1</v>
      </c>
      <c r="G73" s="27">
        <f t="shared" si="17"/>
        <v>0.1</v>
      </c>
      <c r="H73" s="27">
        <f t="shared" si="17"/>
        <v>0.1</v>
      </c>
      <c r="I73" s="27">
        <f t="shared" si="17"/>
        <v>0.1</v>
      </c>
      <c r="J73" s="27">
        <f t="shared" si="17"/>
        <v>0.1</v>
      </c>
      <c r="K73" s="27">
        <f t="shared" si="17"/>
        <v>0.1</v>
      </c>
      <c r="L73" s="27">
        <f t="shared" si="17"/>
        <v>0.16</v>
      </c>
      <c r="M73" s="27">
        <f t="shared" si="17"/>
        <v>0.11</v>
      </c>
      <c r="N73" s="27">
        <f t="shared" si="17"/>
        <v>0.1</v>
      </c>
      <c r="O73" s="27">
        <f t="shared" si="17"/>
        <v>0.1</v>
      </c>
      <c r="P73" s="27">
        <f t="shared" si="17"/>
        <v>0.15</v>
      </c>
      <c r="Q73" s="27">
        <f t="shared" si="17"/>
        <v>0.1</v>
      </c>
      <c r="R73" s="27">
        <f t="shared" si="17"/>
        <v>0.1</v>
      </c>
      <c r="S73" s="27">
        <f t="shared" si="17"/>
        <v>0.1</v>
      </c>
      <c r="T73" s="27">
        <f t="shared" si="17"/>
        <v>0.1</v>
      </c>
      <c r="U73" s="27">
        <f t="shared" si="17"/>
        <v>0.1</v>
      </c>
      <c r="V73" s="27">
        <f t="shared" si="17"/>
        <v>0.1</v>
      </c>
      <c r="W73" s="27">
        <f t="shared" si="17"/>
        <v>0.1</v>
      </c>
      <c r="X73" s="27">
        <f t="shared" si="17"/>
        <v>0.1</v>
      </c>
      <c r="Y73" s="27">
        <f t="shared" si="17"/>
        <v>0.1</v>
      </c>
      <c r="Z73" s="27">
        <f t="shared" si="17"/>
        <v>0.1</v>
      </c>
      <c r="AA73" s="27">
        <f t="shared" si="17"/>
        <v>0.2</v>
      </c>
    </row>
    <row r="74" spans="1:27" x14ac:dyDescent="0.25">
      <c r="A74" s="26" t="s">
        <v>280</v>
      </c>
      <c r="C74" s="27">
        <f>IF(C32=" "," ",IF(C32&gt;0,C32," "))</f>
        <v>0.08</v>
      </c>
      <c r="D74" s="27">
        <f t="shared" ref="D74:AA74" si="18">IF(D32=" "," ",IF(D32&gt;0,D32," "))</f>
        <v>0.19</v>
      </c>
      <c r="E74" s="27">
        <f t="shared" si="18"/>
        <v>0.24</v>
      </c>
      <c r="F74" s="27">
        <f t="shared" si="18"/>
        <v>2.5000000000000001E-2</v>
      </c>
      <c r="G74" s="27">
        <f t="shared" si="18"/>
        <v>7.0000000000000007E-2</v>
      </c>
      <c r="H74" s="27">
        <f t="shared" si="18"/>
        <v>0.06</v>
      </c>
      <c r="I74" s="27">
        <f t="shared" si="18"/>
        <v>0.09</v>
      </c>
      <c r="J74" s="27">
        <f t="shared" si="18"/>
        <v>0.08</v>
      </c>
      <c r="K74" s="27">
        <f t="shared" si="18"/>
        <v>0.16</v>
      </c>
      <c r="L74" s="27">
        <f t="shared" si="18"/>
        <v>0.11</v>
      </c>
      <c r="M74" s="27">
        <f t="shared" si="18"/>
        <v>0.18</v>
      </c>
      <c r="N74" s="27">
        <f t="shared" si="18"/>
        <v>0.49</v>
      </c>
      <c r="O74" s="27">
        <f t="shared" si="18"/>
        <v>0.56999999999999995</v>
      </c>
      <c r="P74" s="27">
        <f t="shared" si="18"/>
        <v>0.37</v>
      </c>
      <c r="Q74" s="27">
        <f t="shared" si="18"/>
        <v>0.23</v>
      </c>
      <c r="R74" s="27">
        <f t="shared" si="18"/>
        <v>0.13</v>
      </c>
      <c r="S74" s="27">
        <f t="shared" si="18"/>
        <v>0.14000000000000001</v>
      </c>
      <c r="T74" s="27">
        <f t="shared" si="18"/>
        <v>7.0000000000000007E-2</v>
      </c>
      <c r="U74" s="27">
        <f t="shared" si="18"/>
        <v>0.06</v>
      </c>
      <c r="V74" s="27">
        <f t="shared" si="18"/>
        <v>0.35</v>
      </c>
      <c r="W74" s="27">
        <f t="shared" si="18"/>
        <v>0.12</v>
      </c>
      <c r="X74" s="27">
        <f t="shared" si="18"/>
        <v>0.23</v>
      </c>
      <c r="Y74" s="27">
        <f t="shared" si="18"/>
        <v>0.64300000000000002</v>
      </c>
      <c r="Z74" s="27">
        <f t="shared" si="18"/>
        <v>0.54100000000000004</v>
      </c>
      <c r="AA74" s="27">
        <f t="shared" si="18"/>
        <v>0.75600000000000001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C0C7-05A0-4011-BC72-686E75177A43}">
  <sheetPr codeName="Planilha8"/>
  <dimension ref="A1:AA74"/>
  <sheetViews>
    <sheetView topLeftCell="A64" zoomScale="85" zoomScaleNormal="85" workbookViewId="0">
      <selection activeCell="A73" sqref="A73:XFD74"/>
    </sheetView>
  </sheetViews>
  <sheetFormatPr defaultRowHeight="15" x14ac:dyDescent="0.25"/>
  <cols>
    <col min="1" max="1" width="26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18</v>
      </c>
      <c r="Q1" t="s">
        <v>20</v>
      </c>
      <c r="R1" t="s">
        <v>22</v>
      </c>
      <c r="S1" t="s">
        <v>24</v>
      </c>
      <c r="T1" t="s">
        <v>26</v>
      </c>
      <c r="U1" t="s">
        <v>28</v>
      </c>
      <c r="V1" t="s">
        <v>30</v>
      </c>
      <c r="W1" t="s">
        <v>32</v>
      </c>
      <c r="X1" t="s">
        <v>34</v>
      </c>
      <c r="Y1" t="s">
        <v>36</v>
      </c>
      <c r="Z1" t="s">
        <v>38</v>
      </c>
      <c r="AA1" t="s">
        <v>40</v>
      </c>
    </row>
    <row r="2" spans="1:27" x14ac:dyDescent="0.25">
      <c r="O2" t="s">
        <v>141</v>
      </c>
    </row>
    <row r="3" spans="1:27" x14ac:dyDescent="0.25">
      <c r="A3" t="s">
        <v>42</v>
      </c>
      <c r="B3" t="s">
        <v>43</v>
      </c>
    </row>
    <row r="4" spans="1:27" x14ac:dyDescent="0.25">
      <c r="A4" t="s">
        <v>44</v>
      </c>
      <c r="B4" t="s">
        <v>45</v>
      </c>
      <c r="C4" s="7" t="s">
        <v>237</v>
      </c>
      <c r="D4" s="7" t="s">
        <v>220</v>
      </c>
      <c r="E4" s="7" t="s">
        <v>221</v>
      </c>
      <c r="F4" s="7" t="s">
        <v>238</v>
      </c>
      <c r="G4" s="7" t="s">
        <v>162</v>
      </c>
      <c r="H4" s="7" t="s">
        <v>163</v>
      </c>
      <c r="I4" s="7" t="s">
        <v>184</v>
      </c>
      <c r="J4" s="7" t="s">
        <v>185</v>
      </c>
      <c r="K4" s="7" t="s">
        <v>204</v>
      </c>
      <c r="L4" s="7" t="s">
        <v>240</v>
      </c>
      <c r="M4" s="7" t="s">
        <v>168</v>
      </c>
      <c r="N4" s="7" t="s">
        <v>169</v>
      </c>
      <c r="O4" s="7" t="s">
        <v>208</v>
      </c>
      <c r="P4" s="7" t="s">
        <v>209</v>
      </c>
      <c r="Q4" s="7" t="s">
        <v>210</v>
      </c>
      <c r="R4" s="7" t="s">
        <v>173</v>
      </c>
      <c r="S4" s="7" t="s">
        <v>189</v>
      </c>
      <c r="T4" s="7" t="s">
        <v>175</v>
      </c>
      <c r="U4" s="7" t="s">
        <v>244</v>
      </c>
      <c r="V4" s="7" t="s">
        <v>245</v>
      </c>
      <c r="W4" s="7" t="s">
        <v>192</v>
      </c>
      <c r="X4" s="7" t="s">
        <v>193</v>
      </c>
      <c r="Y4" s="7" t="s">
        <v>180</v>
      </c>
      <c r="Z4" s="7" t="s">
        <v>227</v>
      </c>
      <c r="AA4" s="7" t="s">
        <v>228</v>
      </c>
    </row>
    <row r="5" spans="1:27" ht="30" x14ac:dyDescent="0.25">
      <c r="A5" t="s">
        <v>47</v>
      </c>
      <c r="B5" s="1" t="s">
        <v>48</v>
      </c>
      <c r="C5">
        <v>10.4</v>
      </c>
      <c r="D5">
        <v>13.3</v>
      </c>
      <c r="E5">
        <v>7.7</v>
      </c>
      <c r="F5">
        <v>15.8</v>
      </c>
      <c r="G5">
        <v>31.1</v>
      </c>
      <c r="H5">
        <v>14.1</v>
      </c>
      <c r="I5">
        <v>15.1</v>
      </c>
      <c r="J5">
        <v>12.4</v>
      </c>
      <c r="K5">
        <v>15.5</v>
      </c>
      <c r="L5">
        <v>10.4</v>
      </c>
      <c r="M5">
        <v>9.8000000000000007</v>
      </c>
      <c r="N5">
        <v>10.3</v>
      </c>
      <c r="O5">
        <v>10.9</v>
      </c>
      <c r="P5">
        <v>9</v>
      </c>
      <c r="Q5">
        <v>10</v>
      </c>
      <c r="R5">
        <v>9.1</v>
      </c>
      <c r="S5">
        <v>11.4</v>
      </c>
      <c r="T5">
        <v>11.4</v>
      </c>
      <c r="U5">
        <v>10.7</v>
      </c>
      <c r="V5">
        <v>11.9</v>
      </c>
      <c r="W5">
        <v>11.4</v>
      </c>
      <c r="X5">
        <v>9</v>
      </c>
      <c r="Y5">
        <v>13.2</v>
      </c>
      <c r="Z5">
        <v>12.1</v>
      </c>
      <c r="AA5">
        <v>12</v>
      </c>
    </row>
    <row r="6" spans="1:27" x14ac:dyDescent="0.25">
      <c r="A6" t="s">
        <v>49</v>
      </c>
      <c r="B6" t="s">
        <v>50</v>
      </c>
      <c r="C6">
        <v>0.05</v>
      </c>
      <c r="D6">
        <v>0.21</v>
      </c>
      <c r="E6">
        <v>7.0000000000000007E-2</v>
      </c>
      <c r="F6">
        <v>0.05</v>
      </c>
      <c r="G6">
        <v>0.06</v>
      </c>
      <c r="H6">
        <v>0.1</v>
      </c>
      <c r="I6">
        <v>0.05</v>
      </c>
      <c r="J6">
        <v>0.05</v>
      </c>
      <c r="K6">
        <v>0.05</v>
      </c>
      <c r="L6">
        <v>0.05</v>
      </c>
      <c r="M6">
        <v>0.09</v>
      </c>
      <c r="N6">
        <v>0.05</v>
      </c>
      <c r="O6">
        <v>0.05</v>
      </c>
      <c r="P6">
        <v>0.17</v>
      </c>
      <c r="Q6">
        <v>0.11</v>
      </c>
      <c r="R6">
        <v>0.08</v>
      </c>
      <c r="S6">
        <v>0.05</v>
      </c>
      <c r="T6">
        <v>0.05</v>
      </c>
      <c r="U6">
        <v>0.05</v>
      </c>
      <c r="V6">
        <v>0.05</v>
      </c>
      <c r="W6">
        <v>0.16</v>
      </c>
      <c r="X6">
        <v>0.09</v>
      </c>
      <c r="Y6">
        <v>0.05</v>
      </c>
      <c r="Z6">
        <v>0.05</v>
      </c>
      <c r="AA6">
        <v>0.06</v>
      </c>
    </row>
    <row r="7" spans="1:27" x14ac:dyDescent="0.25">
      <c r="A7" t="s">
        <v>51</v>
      </c>
      <c r="B7" t="s">
        <v>52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  <c r="T7">
        <v>5.0000000000000001E-3</v>
      </c>
      <c r="U7">
        <v>5.0000000000000001E-3</v>
      </c>
      <c r="V7">
        <v>5.0000000000000001E-3</v>
      </c>
      <c r="W7">
        <v>5.0000000000000001E-3</v>
      </c>
      <c r="X7">
        <v>5.0000000000000001E-3</v>
      </c>
      <c r="Y7">
        <v>5.0000000000000001E-3</v>
      </c>
      <c r="Z7">
        <v>5.0000000000000001E-3</v>
      </c>
      <c r="AA7">
        <v>5.0000000000000001E-3</v>
      </c>
    </row>
    <row r="8" spans="1:27" x14ac:dyDescent="0.25">
      <c r="A8" t="s">
        <v>53</v>
      </c>
      <c r="B8" t="s">
        <v>54</v>
      </c>
      <c r="C8">
        <v>4.0000000000000001E-3</v>
      </c>
      <c r="D8">
        <v>4.0000000000000001E-3</v>
      </c>
      <c r="E8">
        <v>4.0000000000000001E-3</v>
      </c>
      <c r="F8">
        <v>4.0000000000000001E-3</v>
      </c>
      <c r="G8">
        <v>4.0000000000000001E-3</v>
      </c>
      <c r="H8">
        <v>4.0000000000000001E-3</v>
      </c>
      <c r="I8">
        <v>4.0000000000000001E-3</v>
      </c>
      <c r="J8">
        <v>4.0000000000000001E-3</v>
      </c>
      <c r="K8">
        <v>4.0000000000000001E-3</v>
      </c>
      <c r="L8">
        <v>4.0000000000000001E-3</v>
      </c>
      <c r="M8">
        <v>4.0000000000000001E-3</v>
      </c>
      <c r="N8">
        <v>4.0000000000000001E-3</v>
      </c>
      <c r="O8">
        <v>4.0000000000000001E-3</v>
      </c>
      <c r="P8">
        <v>4.0000000000000001E-3</v>
      </c>
      <c r="Q8">
        <v>4.0000000000000001E-3</v>
      </c>
      <c r="R8">
        <v>4.0000000000000001E-3</v>
      </c>
      <c r="S8">
        <v>4.0000000000000001E-3</v>
      </c>
      <c r="T8">
        <v>4.0000000000000001E-3</v>
      </c>
      <c r="U8">
        <v>4.0000000000000001E-3</v>
      </c>
      <c r="V8">
        <v>4.0000000000000001E-3</v>
      </c>
      <c r="W8">
        <v>4.0000000000000001E-3</v>
      </c>
      <c r="X8">
        <v>4.0000000000000001E-3</v>
      </c>
      <c r="Y8">
        <v>4.0000000000000001E-3</v>
      </c>
      <c r="Z8">
        <v>4.0000000000000001E-3</v>
      </c>
      <c r="AA8">
        <v>4.0000000000000001E-3</v>
      </c>
    </row>
    <row r="9" spans="1:27" x14ac:dyDescent="0.25">
      <c r="A9" t="s">
        <v>55</v>
      </c>
      <c r="B9" t="s">
        <v>56</v>
      </c>
      <c r="C9">
        <v>0.03</v>
      </c>
      <c r="D9">
        <v>0.03</v>
      </c>
      <c r="E9">
        <v>0.02</v>
      </c>
      <c r="F9">
        <v>0.03</v>
      </c>
      <c r="G9">
        <v>0.03</v>
      </c>
      <c r="H9">
        <v>0.03</v>
      </c>
      <c r="I9">
        <v>0.03</v>
      </c>
      <c r="J9">
        <v>0.09</v>
      </c>
      <c r="K9">
        <v>0.03</v>
      </c>
      <c r="L9">
        <v>0.02</v>
      </c>
      <c r="M9">
        <v>0.04</v>
      </c>
      <c r="N9">
        <v>0.04</v>
      </c>
      <c r="O9">
        <v>0.06</v>
      </c>
      <c r="P9">
        <v>0.02</v>
      </c>
      <c r="Q9">
        <v>0.03</v>
      </c>
      <c r="R9">
        <v>0.03</v>
      </c>
      <c r="S9">
        <v>0.03</v>
      </c>
      <c r="T9">
        <v>0.03</v>
      </c>
      <c r="U9">
        <v>0.02</v>
      </c>
      <c r="V9">
        <v>0.03</v>
      </c>
      <c r="W9">
        <v>0.05</v>
      </c>
      <c r="X9">
        <v>0.04</v>
      </c>
      <c r="Y9">
        <v>0.03</v>
      </c>
      <c r="Z9">
        <v>0.05</v>
      </c>
      <c r="AA9">
        <v>0.05</v>
      </c>
    </row>
    <row r="10" spans="1:27" x14ac:dyDescent="0.25">
      <c r="A10" t="s">
        <v>57</v>
      </c>
      <c r="B10" t="s">
        <v>58</v>
      </c>
      <c r="C10">
        <v>4.0000000000000001E-3</v>
      </c>
      <c r="D10">
        <v>4.0000000000000001E-3</v>
      </c>
      <c r="E10">
        <v>4.0000000000000001E-3</v>
      </c>
      <c r="F10">
        <v>4.0000000000000001E-3</v>
      </c>
      <c r="G10">
        <v>4.0000000000000001E-3</v>
      </c>
      <c r="H10">
        <v>4.0000000000000001E-3</v>
      </c>
      <c r="I10">
        <v>4.0000000000000001E-3</v>
      </c>
      <c r="J10">
        <v>4.0000000000000001E-3</v>
      </c>
      <c r="K10">
        <v>4.0000000000000001E-3</v>
      </c>
      <c r="L10">
        <v>4.0000000000000001E-3</v>
      </c>
      <c r="M10">
        <v>4.0000000000000001E-3</v>
      </c>
      <c r="N10">
        <v>4.0000000000000001E-3</v>
      </c>
      <c r="O10">
        <v>4.0000000000000001E-3</v>
      </c>
      <c r="P10">
        <v>4.0000000000000001E-3</v>
      </c>
      <c r="Q10">
        <v>4.0000000000000001E-3</v>
      </c>
      <c r="R10">
        <v>4.0000000000000001E-3</v>
      </c>
      <c r="S10">
        <v>4.0000000000000001E-3</v>
      </c>
      <c r="T10">
        <v>4.0000000000000001E-3</v>
      </c>
      <c r="U10">
        <v>4.0000000000000001E-3</v>
      </c>
      <c r="V10">
        <v>4.0000000000000001E-3</v>
      </c>
      <c r="W10">
        <v>4.0000000000000001E-3</v>
      </c>
      <c r="X10">
        <v>4.0000000000000001E-3</v>
      </c>
      <c r="Y10">
        <v>4.0000000000000001E-3</v>
      </c>
      <c r="Z10">
        <v>4.0000000000000001E-3</v>
      </c>
      <c r="AA10">
        <v>4.0000000000000001E-3</v>
      </c>
    </row>
    <row r="11" spans="1:27" x14ac:dyDescent="0.25">
      <c r="A11" t="s">
        <v>59</v>
      </c>
      <c r="B11" t="s">
        <v>60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  <c r="AA11">
        <v>0.2</v>
      </c>
    </row>
    <row r="12" spans="1:27" x14ac:dyDescent="0.25">
      <c r="A12" t="s">
        <v>61</v>
      </c>
      <c r="B12" t="s">
        <v>62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  <c r="AA12">
        <v>1E-3</v>
      </c>
    </row>
    <row r="13" spans="1:27" x14ac:dyDescent="0.25">
      <c r="A13" t="s">
        <v>63</v>
      </c>
      <c r="B13" t="s">
        <v>64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</row>
    <row r="14" spans="1:27" x14ac:dyDescent="0.25">
      <c r="A14" t="s">
        <v>65</v>
      </c>
      <c r="B14" t="s">
        <v>66</v>
      </c>
      <c r="C14">
        <v>5.0000000000000001E-3</v>
      </c>
      <c r="D14">
        <v>5.0000000000000001E-3</v>
      </c>
      <c r="E14">
        <v>5.0000000000000001E-3</v>
      </c>
      <c r="F14">
        <v>5.0000000000000001E-3</v>
      </c>
      <c r="G14">
        <v>5.0000000000000001E-3</v>
      </c>
      <c r="H14">
        <v>5.0000000000000001E-3</v>
      </c>
      <c r="I14">
        <v>5.0000000000000001E-3</v>
      </c>
      <c r="J14">
        <v>5.0000000000000001E-3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P14">
        <v>5.0000000000000001E-3</v>
      </c>
      <c r="Q14">
        <v>5.0000000000000001E-3</v>
      </c>
      <c r="R14">
        <v>5.0000000000000001E-3</v>
      </c>
      <c r="S14">
        <v>5.0000000000000001E-3</v>
      </c>
      <c r="T14">
        <v>5.0000000000000001E-3</v>
      </c>
      <c r="U14">
        <v>5.0000000000000001E-3</v>
      </c>
      <c r="V14">
        <v>5.0000000000000001E-3</v>
      </c>
      <c r="W14">
        <v>5.0000000000000001E-3</v>
      </c>
      <c r="X14">
        <v>5.0000000000000001E-3</v>
      </c>
      <c r="Y14">
        <v>5.0000000000000001E-3</v>
      </c>
      <c r="Z14">
        <v>5.0000000000000001E-3</v>
      </c>
      <c r="AA14">
        <v>5.0000000000000001E-3</v>
      </c>
    </row>
    <row r="15" spans="1:27" x14ac:dyDescent="0.25">
      <c r="A15" t="s">
        <v>67</v>
      </c>
      <c r="B15" t="s">
        <v>68</v>
      </c>
      <c r="C15">
        <v>1.73</v>
      </c>
      <c r="D15">
        <v>1.72</v>
      </c>
      <c r="E15">
        <v>2.42</v>
      </c>
      <c r="F15">
        <v>1.53</v>
      </c>
      <c r="G15">
        <v>1.91</v>
      </c>
      <c r="H15">
        <v>1.78</v>
      </c>
      <c r="I15">
        <v>1.86</v>
      </c>
      <c r="J15">
        <v>1.53</v>
      </c>
      <c r="K15">
        <v>1.43</v>
      </c>
      <c r="L15">
        <v>1.69</v>
      </c>
      <c r="M15">
        <v>3.88</v>
      </c>
      <c r="N15">
        <v>1.99</v>
      </c>
      <c r="O15">
        <v>3.12</v>
      </c>
      <c r="P15">
        <v>3.24</v>
      </c>
      <c r="Q15">
        <v>1.82</v>
      </c>
      <c r="R15">
        <v>1.66</v>
      </c>
      <c r="S15">
        <v>3.38</v>
      </c>
      <c r="T15">
        <v>2.02</v>
      </c>
      <c r="U15">
        <v>2</v>
      </c>
      <c r="V15">
        <v>1.99</v>
      </c>
      <c r="W15">
        <v>1.79</v>
      </c>
      <c r="X15">
        <v>2</v>
      </c>
      <c r="Y15">
        <v>1.51</v>
      </c>
      <c r="Z15">
        <v>1.62</v>
      </c>
      <c r="AA15">
        <v>1.28</v>
      </c>
    </row>
    <row r="16" spans="1:27" x14ac:dyDescent="0.25">
      <c r="A16" t="s">
        <v>69</v>
      </c>
      <c r="B16" t="s">
        <v>70</v>
      </c>
      <c r="C16">
        <v>0.01</v>
      </c>
      <c r="D16">
        <v>0.01</v>
      </c>
      <c r="E16">
        <v>0.01</v>
      </c>
      <c r="F16">
        <v>0.01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</row>
    <row r="17" spans="1:27" s="2" customFormat="1" x14ac:dyDescent="0.25">
      <c r="A17" s="2" t="s">
        <v>71</v>
      </c>
      <c r="B17" s="2" t="s">
        <v>72</v>
      </c>
      <c r="C17" s="2">
        <v>8.9999999999999993E-3</v>
      </c>
      <c r="D17" s="2">
        <v>8.9999999999999993E-3</v>
      </c>
      <c r="E17" s="2">
        <v>8.9999999999999993E-3</v>
      </c>
      <c r="F17" s="2">
        <v>8.9999999999999993E-3</v>
      </c>
      <c r="G17" s="2">
        <v>8.9999999999999993E-3</v>
      </c>
      <c r="H17" s="2">
        <v>8.9999999999999993E-3</v>
      </c>
      <c r="I17" s="2">
        <v>8.9999999999999993E-3</v>
      </c>
      <c r="J17" s="2">
        <v>8.9999999999999993E-3</v>
      </c>
      <c r="K17" s="2">
        <v>8.9999999999999993E-3</v>
      </c>
      <c r="L17" s="2">
        <v>8.9999999999999993E-3</v>
      </c>
      <c r="M17" s="2">
        <v>8.9999999999999993E-3</v>
      </c>
      <c r="N17" s="2">
        <v>8.9999999999999993E-3</v>
      </c>
      <c r="O17" s="2">
        <v>8.9999999999999993E-3</v>
      </c>
      <c r="P17" s="2">
        <v>8.9999999999999993E-3</v>
      </c>
      <c r="Q17" s="2">
        <v>8.9999999999999993E-3</v>
      </c>
      <c r="R17" s="2">
        <v>8.9999999999999993E-3</v>
      </c>
      <c r="S17" s="2">
        <v>8.9999999999999993E-3</v>
      </c>
      <c r="T17" s="2">
        <v>8.9999999999999993E-3</v>
      </c>
      <c r="U17" s="2">
        <v>8.9999999999999993E-3</v>
      </c>
      <c r="V17" s="2">
        <v>8.9999999999999993E-3</v>
      </c>
      <c r="W17" s="2">
        <v>8.9999999999999993E-3</v>
      </c>
      <c r="X17" s="2">
        <v>8.9999999999999993E-3</v>
      </c>
      <c r="Y17" s="2">
        <v>8.9999999999999993E-3</v>
      </c>
      <c r="Z17" s="2">
        <v>8.9999999999999993E-3</v>
      </c>
      <c r="AA17" s="2">
        <v>8.9999999999999993E-3</v>
      </c>
    </row>
    <row r="18" spans="1:27" s="2" customFormat="1" x14ac:dyDescent="0.25">
      <c r="A18" s="2" t="s">
        <v>73</v>
      </c>
      <c r="B18" s="2" t="s">
        <v>72</v>
      </c>
      <c r="C18" s="2">
        <v>8.9999999999999993E-3</v>
      </c>
      <c r="D18" s="2">
        <v>8.9999999999999993E-3</v>
      </c>
      <c r="E18" s="2">
        <v>8.9999999999999993E-3</v>
      </c>
      <c r="F18" s="2">
        <v>8.9999999999999993E-3</v>
      </c>
      <c r="G18" s="2">
        <v>8.9999999999999993E-3</v>
      </c>
      <c r="H18" s="2">
        <v>8.9999999999999993E-3</v>
      </c>
      <c r="I18" s="2">
        <v>8.9999999999999993E-3</v>
      </c>
      <c r="J18" s="2">
        <v>8.9999999999999993E-3</v>
      </c>
      <c r="K18" s="2">
        <v>8.9999999999999993E-3</v>
      </c>
      <c r="L18" s="2">
        <v>0.02</v>
      </c>
      <c r="M18" s="2">
        <v>8.9999999999999993E-3</v>
      </c>
      <c r="N18" s="2">
        <v>8.9999999999999993E-3</v>
      </c>
      <c r="O18" s="2">
        <v>8.9999999999999993E-3</v>
      </c>
      <c r="P18" s="2">
        <v>8.9999999999999993E-3</v>
      </c>
      <c r="Q18" s="2">
        <v>8.9999999999999993E-3</v>
      </c>
      <c r="R18" s="2">
        <v>8.9999999999999993E-3</v>
      </c>
      <c r="S18" s="2">
        <v>8.9999999999999993E-3</v>
      </c>
      <c r="T18" s="2">
        <v>8.9999999999999993E-3</v>
      </c>
      <c r="U18" s="2">
        <v>8.9999999999999993E-3</v>
      </c>
      <c r="V18" s="2">
        <v>8.9999999999999993E-3</v>
      </c>
      <c r="W18" s="2">
        <v>8.9999999999999993E-3</v>
      </c>
      <c r="X18" s="2">
        <v>8.9999999999999993E-3</v>
      </c>
      <c r="Y18" s="2">
        <v>8.9999999999999993E-3</v>
      </c>
      <c r="Z18" s="2">
        <v>8.9999999999999993E-3</v>
      </c>
      <c r="AA18" s="2">
        <v>8.9999999999999993E-3</v>
      </c>
    </row>
    <row r="19" spans="1:27" x14ac:dyDescent="0.25">
      <c r="A19" t="s">
        <v>74</v>
      </c>
      <c r="B19" t="s">
        <v>75</v>
      </c>
      <c r="C19">
        <v>49.5</v>
      </c>
      <c r="D19">
        <v>53.9</v>
      </c>
      <c r="E19">
        <v>54.3</v>
      </c>
      <c r="F19">
        <v>49</v>
      </c>
      <c r="G19">
        <v>47.5</v>
      </c>
      <c r="H19">
        <v>84</v>
      </c>
      <c r="I19">
        <v>123</v>
      </c>
      <c r="J19">
        <v>78</v>
      </c>
      <c r="K19">
        <v>49.3</v>
      </c>
      <c r="L19">
        <v>48.5</v>
      </c>
      <c r="M19">
        <v>77</v>
      </c>
      <c r="N19">
        <v>52.6</v>
      </c>
      <c r="O19">
        <v>66</v>
      </c>
      <c r="P19">
        <v>59.5</v>
      </c>
      <c r="Q19">
        <v>50.7</v>
      </c>
      <c r="R19">
        <v>73.5</v>
      </c>
      <c r="S19">
        <v>326</v>
      </c>
      <c r="T19">
        <v>50.9</v>
      </c>
      <c r="U19">
        <v>62.1</v>
      </c>
      <c r="V19">
        <v>63.9</v>
      </c>
      <c r="W19">
        <v>61.4</v>
      </c>
      <c r="X19">
        <v>60.9</v>
      </c>
      <c r="Y19">
        <v>58.6</v>
      </c>
      <c r="Z19">
        <v>68.7</v>
      </c>
      <c r="AA19">
        <v>56.6</v>
      </c>
    </row>
    <row r="20" spans="1:27" x14ac:dyDescent="0.25">
      <c r="A20" t="s">
        <v>76</v>
      </c>
      <c r="B20" t="s">
        <v>77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13</v>
      </c>
      <c r="N20">
        <v>10</v>
      </c>
      <c r="O20">
        <v>10</v>
      </c>
      <c r="P20">
        <v>13</v>
      </c>
      <c r="Q20">
        <v>10</v>
      </c>
      <c r="R20">
        <v>10</v>
      </c>
      <c r="S20">
        <v>38</v>
      </c>
      <c r="T20">
        <v>10</v>
      </c>
      <c r="U20">
        <v>10</v>
      </c>
      <c r="V20">
        <v>10</v>
      </c>
      <c r="W20">
        <v>13</v>
      </c>
      <c r="X20">
        <v>10</v>
      </c>
      <c r="Y20">
        <v>15</v>
      </c>
      <c r="Z20">
        <v>18</v>
      </c>
      <c r="AA20">
        <v>41</v>
      </c>
    </row>
    <row r="21" spans="1:27" x14ac:dyDescent="0.25">
      <c r="A21" t="s">
        <v>78</v>
      </c>
      <c r="B21" t="s">
        <v>79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0.02</v>
      </c>
      <c r="X21">
        <v>0.01</v>
      </c>
      <c r="Y21">
        <v>0.01</v>
      </c>
      <c r="Z21">
        <v>0.01</v>
      </c>
      <c r="AA21">
        <v>0.01</v>
      </c>
    </row>
    <row r="22" spans="1:27" x14ac:dyDescent="0.25">
      <c r="A22" t="s">
        <v>80</v>
      </c>
      <c r="B22" t="s">
        <v>81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25">
      <c r="A23" t="s">
        <v>82</v>
      </c>
      <c r="B23" t="s">
        <v>81</v>
      </c>
      <c r="C23">
        <v>26</v>
      </c>
      <c r="D23">
        <v>26</v>
      </c>
      <c r="E23">
        <v>26</v>
      </c>
      <c r="F23">
        <v>0</v>
      </c>
      <c r="G23">
        <v>26</v>
      </c>
      <c r="H23">
        <v>26</v>
      </c>
      <c r="I23">
        <v>26</v>
      </c>
      <c r="J23">
        <v>26</v>
      </c>
      <c r="K23">
        <v>26</v>
      </c>
      <c r="L23">
        <v>26</v>
      </c>
      <c r="M23">
        <v>71</v>
      </c>
      <c r="N23">
        <v>26</v>
      </c>
      <c r="O23">
        <v>26</v>
      </c>
      <c r="P23">
        <v>26</v>
      </c>
      <c r="Q23">
        <v>26</v>
      </c>
      <c r="R23">
        <v>26</v>
      </c>
      <c r="S23">
        <v>26</v>
      </c>
      <c r="T23">
        <v>26</v>
      </c>
      <c r="U23">
        <v>26</v>
      </c>
      <c r="V23">
        <v>26</v>
      </c>
      <c r="W23">
        <v>26</v>
      </c>
      <c r="X23">
        <v>26</v>
      </c>
      <c r="Y23">
        <v>26</v>
      </c>
      <c r="Z23">
        <v>26</v>
      </c>
      <c r="AA23">
        <v>26</v>
      </c>
    </row>
    <row r="24" spans="1:27" ht="45" x14ac:dyDescent="0.25">
      <c r="A24" t="s">
        <v>83</v>
      </c>
      <c r="B24" s="1" t="s">
        <v>84</v>
      </c>
      <c r="D24">
        <v>17.7</v>
      </c>
      <c r="E24">
        <v>15.3</v>
      </c>
      <c r="F24">
        <v>16.5</v>
      </c>
      <c r="G24">
        <v>18.2</v>
      </c>
      <c r="H24">
        <v>15.4</v>
      </c>
      <c r="I24">
        <v>14.4</v>
      </c>
      <c r="J24">
        <v>93.5</v>
      </c>
      <c r="K24">
        <v>16.7</v>
      </c>
      <c r="L24">
        <v>10.4</v>
      </c>
      <c r="M24">
        <v>18.100000000000001</v>
      </c>
      <c r="N24">
        <v>15.1</v>
      </c>
      <c r="O24">
        <v>16.600000000000001</v>
      </c>
      <c r="P24">
        <v>13.9</v>
      </c>
      <c r="Q24">
        <v>17.5</v>
      </c>
      <c r="R24">
        <v>12.4</v>
      </c>
      <c r="S24">
        <v>12.5</v>
      </c>
      <c r="T24">
        <v>15</v>
      </c>
      <c r="U24">
        <v>15.7</v>
      </c>
      <c r="V24">
        <v>14.4</v>
      </c>
      <c r="W24">
        <v>28.7</v>
      </c>
      <c r="X24">
        <v>24.6</v>
      </c>
      <c r="Y24">
        <v>14.2</v>
      </c>
      <c r="Z24">
        <v>21.3</v>
      </c>
      <c r="AA24">
        <v>18.2</v>
      </c>
    </row>
    <row r="25" spans="1:27" x14ac:dyDescent="0.25">
      <c r="A25" t="s">
        <v>85</v>
      </c>
      <c r="B25" t="s">
        <v>86</v>
      </c>
      <c r="C25">
        <v>2E-3</v>
      </c>
      <c r="E25">
        <v>2E-3</v>
      </c>
      <c r="G25">
        <v>2E-3</v>
      </c>
      <c r="H25">
        <v>2E-3</v>
      </c>
      <c r="I25">
        <v>2E-3</v>
      </c>
      <c r="J25">
        <v>2E-3</v>
      </c>
      <c r="K25">
        <v>2E-3</v>
      </c>
      <c r="L25">
        <v>2E-3</v>
      </c>
      <c r="M25">
        <v>2E-3</v>
      </c>
      <c r="N25">
        <v>2E-3</v>
      </c>
      <c r="O25">
        <v>2E-3</v>
      </c>
      <c r="P25">
        <v>2E-3</v>
      </c>
      <c r="Q25">
        <v>2E-3</v>
      </c>
      <c r="R25">
        <v>2E-3</v>
      </c>
      <c r="S25">
        <v>2E-3</v>
      </c>
      <c r="T25">
        <v>2E-3</v>
      </c>
      <c r="U25">
        <v>2E-3</v>
      </c>
      <c r="V25">
        <v>2E-3</v>
      </c>
      <c r="W25">
        <v>2E-3</v>
      </c>
      <c r="X25">
        <v>2E-3</v>
      </c>
      <c r="Y25">
        <v>2E-3</v>
      </c>
      <c r="Z25">
        <v>2E-3</v>
      </c>
      <c r="AA25">
        <v>2E-3</v>
      </c>
    </row>
    <row r="26" spans="1:27" x14ac:dyDescent="0.25">
      <c r="A26" t="s">
        <v>87</v>
      </c>
      <c r="B26" t="s">
        <v>88</v>
      </c>
      <c r="C26">
        <v>0.1</v>
      </c>
      <c r="D26">
        <v>0.1</v>
      </c>
      <c r="E26">
        <v>0.2</v>
      </c>
      <c r="F26">
        <v>0.1</v>
      </c>
      <c r="G26">
        <v>0.13</v>
      </c>
      <c r="H26">
        <v>0.13</v>
      </c>
      <c r="I26">
        <v>0.1</v>
      </c>
      <c r="J26">
        <v>0.11</v>
      </c>
      <c r="K26">
        <v>0.1</v>
      </c>
      <c r="L26">
        <v>0.1</v>
      </c>
      <c r="M26">
        <v>0.14000000000000001</v>
      </c>
      <c r="N26">
        <v>0.1</v>
      </c>
      <c r="O26">
        <v>0.18</v>
      </c>
      <c r="P26">
        <v>0.24</v>
      </c>
      <c r="Q26">
        <v>0.1</v>
      </c>
      <c r="R26">
        <v>0.1</v>
      </c>
      <c r="S26">
        <v>0.11</v>
      </c>
      <c r="T26">
        <v>0.1</v>
      </c>
      <c r="U26">
        <v>0.1</v>
      </c>
      <c r="V26">
        <v>0.1</v>
      </c>
      <c r="W26">
        <v>0.1</v>
      </c>
      <c r="X26">
        <v>0.1</v>
      </c>
      <c r="Y26">
        <v>0.1</v>
      </c>
      <c r="Z26">
        <v>0.1</v>
      </c>
      <c r="AA26">
        <v>0.16</v>
      </c>
    </row>
    <row r="27" spans="1:27" x14ac:dyDescent="0.25">
      <c r="A27" t="s">
        <v>89</v>
      </c>
      <c r="B27" t="s">
        <v>88</v>
      </c>
      <c r="C27">
        <v>0.14000000000000001</v>
      </c>
      <c r="D27">
        <v>0.21</v>
      </c>
      <c r="E27">
        <v>0.32</v>
      </c>
      <c r="F27">
        <v>0.1</v>
      </c>
      <c r="G27">
        <v>0.18</v>
      </c>
      <c r="H27">
        <v>0.19</v>
      </c>
      <c r="I27">
        <v>0.15</v>
      </c>
      <c r="J27">
        <v>1.04</v>
      </c>
      <c r="K27">
        <v>0.14000000000000001</v>
      </c>
      <c r="L27">
        <v>0.16</v>
      </c>
      <c r="M27">
        <v>0.64</v>
      </c>
      <c r="N27">
        <v>0.4</v>
      </c>
      <c r="O27">
        <v>0.37</v>
      </c>
      <c r="P27">
        <v>0.32</v>
      </c>
      <c r="Q27">
        <v>0.22</v>
      </c>
      <c r="R27">
        <v>0.16</v>
      </c>
      <c r="S27">
        <v>0.18</v>
      </c>
      <c r="T27">
        <v>0.14000000000000001</v>
      </c>
      <c r="U27">
        <v>0.13</v>
      </c>
      <c r="V27">
        <v>0.14000000000000001</v>
      </c>
      <c r="W27">
        <v>0.49</v>
      </c>
      <c r="X27">
        <v>0.26</v>
      </c>
      <c r="Y27">
        <v>0.19</v>
      </c>
      <c r="Z27">
        <v>0.43</v>
      </c>
      <c r="AA27">
        <v>0.71</v>
      </c>
    </row>
    <row r="28" spans="1:27" x14ac:dyDescent="0.25">
      <c r="A28" t="s">
        <v>90</v>
      </c>
      <c r="B28" t="s">
        <v>91</v>
      </c>
      <c r="C28">
        <v>0.05</v>
      </c>
      <c r="D28">
        <v>0.16</v>
      </c>
      <c r="E28">
        <v>0.05</v>
      </c>
      <c r="F28">
        <v>0.05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0.05</v>
      </c>
      <c r="N28">
        <v>0.05</v>
      </c>
      <c r="O28">
        <v>0.05</v>
      </c>
      <c r="P28">
        <v>0.05</v>
      </c>
      <c r="Q28">
        <v>0.05</v>
      </c>
      <c r="R28">
        <v>0.05</v>
      </c>
      <c r="S28">
        <v>0.05</v>
      </c>
      <c r="T28">
        <v>0.05</v>
      </c>
      <c r="U28">
        <v>0.05</v>
      </c>
      <c r="V28">
        <v>0.05</v>
      </c>
      <c r="W28">
        <v>0.05</v>
      </c>
      <c r="X28">
        <v>0.05</v>
      </c>
      <c r="Y28">
        <v>0.05</v>
      </c>
      <c r="Z28">
        <v>0.05</v>
      </c>
      <c r="AA28">
        <v>0.05</v>
      </c>
    </row>
    <row r="29" spans="1:27" x14ac:dyDescent="0.25">
      <c r="A29" t="s">
        <v>92</v>
      </c>
      <c r="B29" t="s">
        <v>93</v>
      </c>
      <c r="C29">
        <v>0.05</v>
      </c>
      <c r="D29">
        <v>0.02</v>
      </c>
      <c r="E29">
        <v>0.1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0.03</v>
      </c>
      <c r="X29">
        <v>0.02</v>
      </c>
      <c r="Y29">
        <v>0.02</v>
      </c>
      <c r="Z29">
        <v>0.02</v>
      </c>
      <c r="AA29">
        <v>0.02</v>
      </c>
    </row>
    <row r="30" spans="1:27" x14ac:dyDescent="0.25">
      <c r="A30" t="s">
        <v>94</v>
      </c>
      <c r="B30" t="s">
        <v>95</v>
      </c>
      <c r="C30">
        <v>0.1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  <c r="Z30">
        <v>0.1</v>
      </c>
      <c r="AA30">
        <v>0.1</v>
      </c>
    </row>
    <row r="31" spans="1:27" s="2" customFormat="1" x14ac:dyDescent="0.25">
      <c r="A31" s="2" t="s">
        <v>96</v>
      </c>
      <c r="B31" s="2" t="s">
        <v>97</v>
      </c>
      <c r="C31" s="2">
        <v>0.04</v>
      </c>
      <c r="D31" s="2">
        <v>0.06</v>
      </c>
      <c r="E31" s="2">
        <v>0.05</v>
      </c>
      <c r="F31" s="2">
        <v>0.03</v>
      </c>
      <c r="G31" s="2">
        <v>0.05</v>
      </c>
      <c r="H31" s="2">
        <v>0.06</v>
      </c>
      <c r="I31" s="2">
        <v>0.05</v>
      </c>
      <c r="J31" s="2">
        <v>0.05</v>
      </c>
      <c r="K31" s="2">
        <v>0.04</v>
      </c>
      <c r="L31" s="2">
        <v>0.04</v>
      </c>
      <c r="M31" s="2">
        <v>0.05</v>
      </c>
      <c r="N31" s="2">
        <v>0.1</v>
      </c>
      <c r="O31" s="2">
        <v>0.13</v>
      </c>
      <c r="P31" s="2">
        <v>0.09</v>
      </c>
      <c r="Q31" s="2">
        <v>7.0000000000000007E-2</v>
      </c>
      <c r="R31" s="2">
        <v>0.04</v>
      </c>
      <c r="S31" s="2">
        <v>0.05</v>
      </c>
      <c r="T31" s="2">
        <v>0.04</v>
      </c>
      <c r="U31" s="2">
        <v>0.04</v>
      </c>
      <c r="V31" s="2">
        <v>0.05</v>
      </c>
      <c r="W31" s="2">
        <v>0.05</v>
      </c>
      <c r="X31" s="2">
        <v>6.2E-2</v>
      </c>
      <c r="Y31" s="2">
        <v>0.27</v>
      </c>
      <c r="Z31" s="2">
        <v>0.216</v>
      </c>
      <c r="AA31" s="2">
        <v>0.27800000000000002</v>
      </c>
    </row>
    <row r="32" spans="1:27" s="2" customFormat="1" x14ac:dyDescent="0.25">
      <c r="A32" s="2" t="s">
        <v>98</v>
      </c>
      <c r="B32" s="2" t="s">
        <v>97</v>
      </c>
      <c r="C32" s="2">
        <v>0.06</v>
      </c>
      <c r="D32" s="2">
        <v>0.06</v>
      </c>
      <c r="E32" s="2">
        <v>0.08</v>
      </c>
      <c r="F32" s="2">
        <v>0.03</v>
      </c>
      <c r="G32" s="2">
        <v>0.06</v>
      </c>
      <c r="H32" s="2">
        <v>0.1</v>
      </c>
      <c r="I32" s="2">
        <v>0.05</v>
      </c>
      <c r="J32" s="2">
        <v>0.05</v>
      </c>
      <c r="K32" s="2">
        <v>0.04</v>
      </c>
      <c r="L32" s="2">
        <v>0.05</v>
      </c>
      <c r="M32" s="2">
        <v>0.12</v>
      </c>
      <c r="N32" s="2">
        <v>0.17</v>
      </c>
      <c r="O32" s="2">
        <v>0.15</v>
      </c>
      <c r="P32" s="2">
        <v>0.09</v>
      </c>
      <c r="Q32" s="2">
        <v>0.08</v>
      </c>
      <c r="R32" s="2">
        <v>0.04</v>
      </c>
      <c r="S32" s="2">
        <v>0.06</v>
      </c>
      <c r="T32" s="2">
        <v>0.05</v>
      </c>
      <c r="U32" s="2">
        <v>0.04</v>
      </c>
      <c r="V32" s="2">
        <v>7.0000000000000007E-2</v>
      </c>
      <c r="W32" s="2">
        <v>0.14000000000000001</v>
      </c>
      <c r="X32" s="2">
        <v>9.2999999999999999E-2</v>
      </c>
      <c r="Y32" s="2">
        <v>0.32300000000000001</v>
      </c>
      <c r="Z32" s="2">
        <v>0.38800000000000001</v>
      </c>
      <c r="AA32" s="2">
        <v>0.39600000000000002</v>
      </c>
    </row>
    <row r="33" spans="1:27" x14ac:dyDescent="0.25">
      <c r="A33" t="s">
        <v>99</v>
      </c>
      <c r="B33" t="s">
        <v>100</v>
      </c>
      <c r="C33">
        <v>2.0000000000000001E-4</v>
      </c>
      <c r="D33">
        <v>2.0000000000000001E-4</v>
      </c>
      <c r="E33">
        <v>2.0000000000000001E-4</v>
      </c>
      <c r="F33">
        <v>2.0000000000000001E-4</v>
      </c>
      <c r="G33">
        <v>2.0000000000000001E-4</v>
      </c>
      <c r="H33">
        <v>2.0000000000000001E-4</v>
      </c>
      <c r="I33">
        <v>2.0000000000000001E-4</v>
      </c>
      <c r="J33">
        <v>2.0000000000000001E-4</v>
      </c>
      <c r="K33">
        <v>2.0000000000000001E-4</v>
      </c>
      <c r="L33">
        <v>2.0000000000000001E-4</v>
      </c>
      <c r="M33">
        <v>2.0000000000000001E-4</v>
      </c>
      <c r="N33">
        <v>2.0000000000000001E-4</v>
      </c>
      <c r="O33">
        <v>2.0000000000000001E-4</v>
      </c>
      <c r="P33">
        <v>2.0000000000000001E-4</v>
      </c>
      <c r="Q33">
        <v>2.0000000000000001E-4</v>
      </c>
      <c r="R33">
        <v>2.0000000000000001E-4</v>
      </c>
      <c r="S33">
        <v>2.0000000000000001E-4</v>
      </c>
      <c r="T33">
        <v>2.0000000000000001E-4</v>
      </c>
      <c r="U33">
        <v>2.0000000000000001E-4</v>
      </c>
      <c r="V33">
        <v>2.0000000000000001E-4</v>
      </c>
      <c r="W33">
        <v>2.0000000000000001E-4</v>
      </c>
      <c r="X33">
        <v>2.0000000000000001E-4</v>
      </c>
      <c r="Y33">
        <v>2.0000000000000001E-4</v>
      </c>
      <c r="Z33">
        <v>2.0000000000000001E-4</v>
      </c>
      <c r="AA33">
        <v>2.0000000000000001E-4</v>
      </c>
    </row>
    <row r="34" spans="1:27" x14ac:dyDescent="0.25">
      <c r="A34" t="s">
        <v>101</v>
      </c>
      <c r="B34" t="s">
        <v>102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  <c r="M34">
        <v>0.01</v>
      </c>
      <c r="N34">
        <v>0.01</v>
      </c>
      <c r="O34">
        <v>0.01</v>
      </c>
      <c r="P34">
        <v>0.01</v>
      </c>
      <c r="Q34">
        <v>0.01</v>
      </c>
      <c r="R34">
        <v>0.01</v>
      </c>
      <c r="S34">
        <v>0.01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</row>
    <row r="35" spans="1:27" x14ac:dyDescent="0.25">
      <c r="A35" t="s">
        <v>103</v>
      </c>
      <c r="B35" t="s">
        <v>104</v>
      </c>
      <c r="C35">
        <v>6.58</v>
      </c>
      <c r="D35">
        <v>1.22</v>
      </c>
      <c r="E35">
        <v>9.6300000000000008</v>
      </c>
      <c r="F35">
        <v>1.24</v>
      </c>
      <c r="G35">
        <v>1.28</v>
      </c>
      <c r="H35">
        <v>1.32</v>
      </c>
      <c r="I35">
        <v>1.44</v>
      </c>
      <c r="J35">
        <v>3.21</v>
      </c>
      <c r="K35">
        <v>1.88</v>
      </c>
      <c r="L35">
        <v>1</v>
      </c>
      <c r="M35">
        <v>1.21</v>
      </c>
      <c r="N35">
        <v>1.43</v>
      </c>
      <c r="O35">
        <v>1.1299999999999999</v>
      </c>
      <c r="P35">
        <v>1.35</v>
      </c>
      <c r="Q35">
        <v>1.1599999999999999</v>
      </c>
      <c r="R35">
        <v>1.1000000000000001</v>
      </c>
      <c r="S35">
        <v>1.1200000000000001</v>
      </c>
      <c r="T35">
        <v>1.3</v>
      </c>
      <c r="U35">
        <v>1.22</v>
      </c>
      <c r="V35">
        <v>1.17</v>
      </c>
      <c r="W35">
        <v>1.21</v>
      </c>
      <c r="X35">
        <v>1.81</v>
      </c>
      <c r="Y35">
        <v>0.98</v>
      </c>
      <c r="Z35">
        <v>1.37</v>
      </c>
      <c r="AA35">
        <v>0.61</v>
      </c>
    </row>
    <row r="36" spans="1:27" x14ac:dyDescent="0.25">
      <c r="A36" t="s">
        <v>105</v>
      </c>
      <c r="B36" t="s">
        <v>106</v>
      </c>
      <c r="C36">
        <v>0.05</v>
      </c>
      <c r="D36">
        <v>0.02</v>
      </c>
      <c r="E36">
        <v>0.05</v>
      </c>
      <c r="F36">
        <v>0.02</v>
      </c>
      <c r="G36">
        <v>0.02</v>
      </c>
      <c r="H36">
        <v>0.02</v>
      </c>
      <c r="I36">
        <v>0.02</v>
      </c>
      <c r="J36">
        <v>0.02</v>
      </c>
      <c r="K36">
        <v>0.02</v>
      </c>
      <c r="L36">
        <v>0.02</v>
      </c>
      <c r="M36">
        <v>0.02</v>
      </c>
      <c r="N36">
        <v>0.02</v>
      </c>
      <c r="O36">
        <v>0.02</v>
      </c>
      <c r="P36">
        <v>0.02</v>
      </c>
      <c r="Q36">
        <v>0.02</v>
      </c>
      <c r="R36">
        <v>0.02</v>
      </c>
      <c r="S36">
        <v>0.02</v>
      </c>
      <c r="T36">
        <v>0.02</v>
      </c>
      <c r="U36">
        <v>0.03</v>
      </c>
      <c r="V36">
        <v>0.03</v>
      </c>
      <c r="W36">
        <v>0.02</v>
      </c>
      <c r="X36">
        <v>0.03</v>
      </c>
      <c r="Y36">
        <v>0.03</v>
      </c>
      <c r="Z36">
        <v>0.04</v>
      </c>
      <c r="AA36">
        <v>0.02</v>
      </c>
    </row>
    <row r="37" spans="1:27" ht="45" x14ac:dyDescent="0.25">
      <c r="A37" t="s">
        <v>107</v>
      </c>
      <c r="B37" s="1" t="s">
        <v>108</v>
      </c>
      <c r="C37">
        <v>0.06</v>
      </c>
      <c r="D37">
        <v>0.06</v>
      </c>
      <c r="E37">
        <v>0.11</v>
      </c>
      <c r="F37">
        <v>0.06</v>
      </c>
      <c r="G37">
        <v>0.06</v>
      </c>
      <c r="H37">
        <v>0.17</v>
      </c>
      <c r="I37">
        <v>0.3</v>
      </c>
      <c r="J37">
        <v>0.18</v>
      </c>
      <c r="K37">
        <v>0.06</v>
      </c>
      <c r="L37">
        <v>0.06</v>
      </c>
      <c r="M37">
        <v>0.06</v>
      </c>
      <c r="N37">
        <v>0.06</v>
      </c>
      <c r="O37">
        <v>0.15</v>
      </c>
      <c r="P37">
        <v>0.06</v>
      </c>
      <c r="Q37">
        <v>0.06</v>
      </c>
      <c r="R37">
        <v>0.06</v>
      </c>
      <c r="S37">
        <v>0.06</v>
      </c>
      <c r="T37">
        <v>0.06</v>
      </c>
      <c r="U37">
        <v>0.06</v>
      </c>
      <c r="V37">
        <v>0.06</v>
      </c>
      <c r="W37">
        <v>0.06</v>
      </c>
      <c r="X37">
        <v>0.06</v>
      </c>
      <c r="Y37">
        <v>0.06</v>
      </c>
      <c r="Z37">
        <v>0.06</v>
      </c>
      <c r="AA37">
        <v>0.06</v>
      </c>
    </row>
    <row r="38" spans="1:27" x14ac:dyDescent="0.25">
      <c r="A38" t="s">
        <v>109</v>
      </c>
      <c r="B38" t="s">
        <v>86</v>
      </c>
      <c r="C38">
        <v>2.5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  <c r="P38">
        <v>2.5</v>
      </c>
      <c r="Q38">
        <v>2.5</v>
      </c>
      <c r="R38">
        <v>2.5</v>
      </c>
      <c r="S38">
        <v>2.5</v>
      </c>
      <c r="T38">
        <v>2.5</v>
      </c>
      <c r="U38">
        <v>2.5</v>
      </c>
      <c r="V38">
        <v>2.5</v>
      </c>
      <c r="W38">
        <v>2.5</v>
      </c>
      <c r="X38">
        <v>2.5</v>
      </c>
      <c r="Y38">
        <v>2.5</v>
      </c>
      <c r="Z38">
        <v>2.5</v>
      </c>
      <c r="AA38">
        <v>2.5</v>
      </c>
    </row>
    <row r="39" spans="1:27" x14ac:dyDescent="0.25">
      <c r="A39" t="s">
        <v>110</v>
      </c>
      <c r="B39" t="s">
        <v>81</v>
      </c>
      <c r="C39">
        <v>7.69</v>
      </c>
      <c r="D39">
        <v>7.74</v>
      </c>
      <c r="E39">
        <v>8.43</v>
      </c>
      <c r="F39">
        <v>5.53</v>
      </c>
      <c r="G39">
        <v>5.44</v>
      </c>
      <c r="H39">
        <v>6</v>
      </c>
      <c r="I39">
        <v>4.29</v>
      </c>
      <c r="J39">
        <v>4.76</v>
      </c>
      <c r="K39">
        <v>8.65</v>
      </c>
      <c r="L39">
        <v>7.05</v>
      </c>
      <c r="M39">
        <v>5.08</v>
      </c>
      <c r="N39">
        <v>6.74</v>
      </c>
      <c r="O39">
        <v>7.27</v>
      </c>
      <c r="P39">
        <v>7.41</v>
      </c>
      <c r="Q39">
        <v>7.57</v>
      </c>
      <c r="R39">
        <v>5.4</v>
      </c>
      <c r="S39">
        <v>5.8</v>
      </c>
      <c r="T39">
        <v>5.97</v>
      </c>
      <c r="U39">
        <v>6.48</v>
      </c>
      <c r="V39">
        <v>7.29</v>
      </c>
      <c r="W39">
        <v>7.49</v>
      </c>
      <c r="X39">
        <v>7.33</v>
      </c>
      <c r="Y39">
        <v>5.31</v>
      </c>
      <c r="Z39">
        <v>7.69</v>
      </c>
      <c r="AA39">
        <v>7.28</v>
      </c>
    </row>
    <row r="40" spans="1:27" x14ac:dyDescent="0.25">
      <c r="A40" t="s">
        <v>111</v>
      </c>
      <c r="B40" t="s">
        <v>46</v>
      </c>
      <c r="C40">
        <v>7.37</v>
      </c>
      <c r="D40">
        <v>6.91</v>
      </c>
      <c r="E40">
        <v>6.87</v>
      </c>
      <c r="F40">
        <v>7.9</v>
      </c>
      <c r="G40">
        <v>6.65</v>
      </c>
      <c r="H40">
        <v>6.6</v>
      </c>
      <c r="I40">
        <v>6.65</v>
      </c>
      <c r="J40">
        <v>7.17</v>
      </c>
      <c r="K40">
        <v>6.67</v>
      </c>
      <c r="L40">
        <v>6.46</v>
      </c>
      <c r="M40">
        <v>6.97</v>
      </c>
      <c r="N40">
        <v>7.17</v>
      </c>
      <c r="O40">
        <v>6.7</v>
      </c>
      <c r="P40">
        <v>7.64</v>
      </c>
      <c r="Q40">
        <v>7.21</v>
      </c>
      <c r="R40">
        <v>6.65</v>
      </c>
      <c r="S40">
        <v>6.09</v>
      </c>
      <c r="T40">
        <v>6.24</v>
      </c>
      <c r="U40">
        <v>7.62</v>
      </c>
      <c r="V40">
        <v>5.67</v>
      </c>
      <c r="W40">
        <v>7.13</v>
      </c>
      <c r="X40">
        <v>7.25</v>
      </c>
      <c r="Y40">
        <v>7.12</v>
      </c>
      <c r="Z40">
        <v>6.46</v>
      </c>
      <c r="AA40">
        <v>6.4</v>
      </c>
    </row>
    <row r="41" spans="1:27" x14ac:dyDescent="0.25">
      <c r="A41" t="s">
        <v>112</v>
      </c>
      <c r="B41" t="s">
        <v>113</v>
      </c>
      <c r="C41">
        <v>5.0000000000000001E-3</v>
      </c>
      <c r="D41">
        <v>5.0000000000000001E-3</v>
      </c>
      <c r="E41">
        <v>5.0000000000000001E-3</v>
      </c>
      <c r="F41">
        <v>5.0000000000000001E-3</v>
      </c>
      <c r="G41">
        <v>5.0000000000000001E-3</v>
      </c>
      <c r="H41">
        <v>5.0000000000000001E-3</v>
      </c>
      <c r="I41">
        <v>5.0000000000000001E-3</v>
      </c>
      <c r="J41">
        <v>5.0000000000000001E-3</v>
      </c>
      <c r="K41">
        <v>5.0000000000000001E-3</v>
      </c>
      <c r="L41">
        <v>5.0000000000000001E-3</v>
      </c>
      <c r="M41">
        <v>5.0000000000000001E-3</v>
      </c>
      <c r="N41">
        <v>5.0000000000000001E-3</v>
      </c>
      <c r="O41">
        <v>5.0000000000000001E-3</v>
      </c>
      <c r="P41">
        <v>5.0000000000000001E-3</v>
      </c>
      <c r="Q41">
        <v>5.0000000000000001E-3</v>
      </c>
      <c r="R41">
        <v>5.0000000000000001E-3</v>
      </c>
      <c r="S41">
        <v>5.0000000000000001E-3</v>
      </c>
      <c r="T41">
        <v>5.0000000000000001E-3</v>
      </c>
      <c r="U41">
        <v>5.0000000000000001E-3</v>
      </c>
      <c r="V41">
        <v>5.0000000000000001E-3</v>
      </c>
      <c r="W41">
        <v>5.0000000000000001E-3</v>
      </c>
      <c r="X41">
        <v>5.0000000000000001E-3</v>
      </c>
      <c r="Y41">
        <v>5.0000000000000001E-3</v>
      </c>
      <c r="Z41">
        <v>5.0000000000000001E-3</v>
      </c>
      <c r="AA41">
        <v>5.0000000000000001E-3</v>
      </c>
    </row>
    <row r="42" spans="1:27" x14ac:dyDescent="0.25">
      <c r="A42" t="s">
        <v>114</v>
      </c>
      <c r="B42" t="s">
        <v>115</v>
      </c>
      <c r="C42">
        <v>0.01</v>
      </c>
      <c r="D42">
        <v>0.01</v>
      </c>
      <c r="E42">
        <v>0.01</v>
      </c>
      <c r="F42">
        <v>0.01</v>
      </c>
      <c r="G42">
        <v>0.01</v>
      </c>
      <c r="H42">
        <v>0.01</v>
      </c>
      <c r="I42">
        <v>0.01</v>
      </c>
      <c r="J42">
        <v>0.01</v>
      </c>
      <c r="K42">
        <v>0.01</v>
      </c>
      <c r="L42">
        <v>0.01</v>
      </c>
      <c r="M42">
        <v>0.01</v>
      </c>
      <c r="N42">
        <v>0.01</v>
      </c>
      <c r="O42">
        <v>0.01</v>
      </c>
      <c r="P42">
        <v>0.01</v>
      </c>
      <c r="Q42">
        <v>0.01</v>
      </c>
      <c r="R42">
        <v>0.01</v>
      </c>
      <c r="S42">
        <v>0.01</v>
      </c>
      <c r="T42">
        <v>0.01</v>
      </c>
      <c r="U42">
        <v>0.01</v>
      </c>
      <c r="V42">
        <v>0.01</v>
      </c>
      <c r="W42">
        <v>0.01</v>
      </c>
      <c r="X42">
        <v>0.01</v>
      </c>
      <c r="Y42">
        <v>0.01</v>
      </c>
      <c r="Z42">
        <v>0.01</v>
      </c>
      <c r="AA42">
        <v>0.01</v>
      </c>
    </row>
    <row r="43" spans="1:27" x14ac:dyDescent="0.25">
      <c r="A43" t="s">
        <v>116</v>
      </c>
      <c r="B43" t="s">
        <v>117</v>
      </c>
      <c r="C43">
        <v>44</v>
      </c>
      <c r="D43">
        <v>40</v>
      </c>
      <c r="E43">
        <v>46</v>
      </c>
      <c r="F43">
        <v>32.5</v>
      </c>
      <c r="G43">
        <v>36</v>
      </c>
      <c r="H43">
        <v>50</v>
      </c>
      <c r="I43">
        <v>56</v>
      </c>
      <c r="J43">
        <v>56.5</v>
      </c>
      <c r="K43">
        <v>41</v>
      </c>
      <c r="L43">
        <v>36</v>
      </c>
      <c r="M43">
        <v>44</v>
      </c>
      <c r="N43">
        <v>36</v>
      </c>
      <c r="O43">
        <v>42.5</v>
      </c>
      <c r="P43">
        <v>36.5</v>
      </c>
      <c r="Q43">
        <v>32.5</v>
      </c>
      <c r="R43">
        <v>58.5</v>
      </c>
      <c r="S43">
        <v>182</v>
      </c>
      <c r="T43">
        <v>38.5</v>
      </c>
      <c r="U43">
        <v>36</v>
      </c>
      <c r="V43">
        <v>41.5</v>
      </c>
      <c r="W43">
        <v>48</v>
      </c>
      <c r="X43">
        <v>55</v>
      </c>
      <c r="Y43">
        <v>50</v>
      </c>
      <c r="Z43">
        <v>51.5</v>
      </c>
      <c r="AA43">
        <v>48</v>
      </c>
    </row>
    <row r="44" spans="1:27" s="20" customFormat="1" x14ac:dyDescent="0.25">
      <c r="A44" s="20" t="s">
        <v>118</v>
      </c>
      <c r="B44" s="20" t="s">
        <v>119</v>
      </c>
      <c r="C44" s="20">
        <v>11</v>
      </c>
      <c r="D44" s="20">
        <v>11</v>
      </c>
      <c r="E44" s="20">
        <v>11</v>
      </c>
      <c r="F44" s="20">
        <v>11</v>
      </c>
      <c r="G44" s="20">
        <v>11</v>
      </c>
      <c r="H44" s="20">
        <v>11</v>
      </c>
      <c r="I44" s="20">
        <v>11</v>
      </c>
      <c r="J44" s="20">
        <v>11</v>
      </c>
      <c r="K44" s="20">
        <v>58.5</v>
      </c>
      <c r="L44" s="20">
        <v>11</v>
      </c>
      <c r="M44" s="20">
        <v>24</v>
      </c>
      <c r="N44" s="20">
        <v>33.5</v>
      </c>
      <c r="O44" s="20">
        <v>11</v>
      </c>
      <c r="P44" s="20">
        <v>12</v>
      </c>
      <c r="Q44" s="20">
        <v>11</v>
      </c>
      <c r="R44" s="20">
        <v>11</v>
      </c>
      <c r="S44" s="20">
        <v>11</v>
      </c>
      <c r="T44" s="20">
        <v>11</v>
      </c>
      <c r="U44" s="20">
        <v>11</v>
      </c>
      <c r="V44" s="20">
        <v>17</v>
      </c>
      <c r="W44" s="20">
        <v>11</v>
      </c>
      <c r="X44" s="20">
        <v>11</v>
      </c>
      <c r="Y44" s="20">
        <v>20</v>
      </c>
      <c r="Z44" s="20">
        <v>18.5</v>
      </c>
      <c r="AA44" s="20">
        <v>11</v>
      </c>
    </row>
    <row r="45" spans="1:27" x14ac:dyDescent="0.25">
      <c r="A45" t="s">
        <v>120</v>
      </c>
      <c r="B45" t="s">
        <v>121</v>
      </c>
      <c r="C45">
        <v>0.3</v>
      </c>
      <c r="E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  <c r="X45">
        <v>0.3</v>
      </c>
      <c r="Y45">
        <v>0.3</v>
      </c>
      <c r="Z45">
        <v>0.3</v>
      </c>
      <c r="AA45">
        <v>0.3</v>
      </c>
    </row>
    <row r="46" spans="1:27" x14ac:dyDescent="0.25">
      <c r="A46" t="s">
        <v>122</v>
      </c>
      <c r="B46" t="s">
        <v>123</v>
      </c>
      <c r="C46">
        <v>3.89</v>
      </c>
      <c r="D46">
        <v>3.76</v>
      </c>
      <c r="E46">
        <v>5.81</v>
      </c>
      <c r="F46">
        <v>3.6</v>
      </c>
      <c r="G46">
        <v>4.0199999999999996</v>
      </c>
      <c r="H46">
        <v>3.97</v>
      </c>
      <c r="I46">
        <v>4.29</v>
      </c>
      <c r="J46">
        <v>4.74</v>
      </c>
      <c r="K46">
        <v>4.66</v>
      </c>
      <c r="L46">
        <v>3.93</v>
      </c>
      <c r="M46">
        <v>6.29</v>
      </c>
      <c r="N46">
        <v>2.75</v>
      </c>
      <c r="O46">
        <v>5.78</v>
      </c>
      <c r="P46">
        <v>3.72</v>
      </c>
      <c r="Q46">
        <v>3.41</v>
      </c>
      <c r="R46">
        <v>3.28</v>
      </c>
      <c r="S46">
        <v>4.29</v>
      </c>
      <c r="T46">
        <v>3.82</v>
      </c>
      <c r="U46">
        <v>4.93</v>
      </c>
      <c r="V46">
        <v>4.3099999999999996</v>
      </c>
      <c r="W46">
        <v>5.12</v>
      </c>
      <c r="X46">
        <v>5.3</v>
      </c>
      <c r="Y46">
        <v>4.05</v>
      </c>
      <c r="Z46">
        <v>4.78</v>
      </c>
      <c r="AA46">
        <v>2.79</v>
      </c>
    </row>
    <row r="47" spans="1:27" x14ac:dyDescent="0.25">
      <c r="A47" t="s">
        <v>124</v>
      </c>
      <c r="B47" t="s">
        <v>125</v>
      </c>
      <c r="C47">
        <v>2E-3</v>
      </c>
      <c r="D47">
        <v>2E-3</v>
      </c>
      <c r="E47">
        <v>2E-3</v>
      </c>
      <c r="F47">
        <v>2E-3</v>
      </c>
      <c r="G47">
        <v>2E-3</v>
      </c>
      <c r="H47">
        <v>2E-3</v>
      </c>
      <c r="I47">
        <v>2E-3</v>
      </c>
      <c r="J47">
        <v>2E-3</v>
      </c>
      <c r="K47">
        <v>2E-3</v>
      </c>
      <c r="L47">
        <v>2E-3</v>
      </c>
      <c r="M47">
        <v>2E-3</v>
      </c>
      <c r="N47">
        <v>2E-3</v>
      </c>
      <c r="O47">
        <v>2E-3</v>
      </c>
      <c r="P47">
        <v>2E-3</v>
      </c>
      <c r="Q47">
        <v>2E-3</v>
      </c>
      <c r="R47">
        <v>2E-3</v>
      </c>
      <c r="S47">
        <v>2E-3</v>
      </c>
      <c r="T47">
        <v>2E-3</v>
      </c>
      <c r="U47">
        <v>2E-3</v>
      </c>
      <c r="V47">
        <v>2E-3</v>
      </c>
      <c r="W47">
        <v>2E-3</v>
      </c>
      <c r="X47">
        <v>2E-3</v>
      </c>
      <c r="Y47">
        <v>2E-3</v>
      </c>
      <c r="Z47">
        <v>2E-3</v>
      </c>
      <c r="AA47">
        <v>2E-3</v>
      </c>
    </row>
    <row r="48" spans="1:27" x14ac:dyDescent="0.25">
      <c r="A48" t="s">
        <v>126</v>
      </c>
      <c r="B48" t="s">
        <v>127</v>
      </c>
      <c r="D48">
        <v>23.5</v>
      </c>
      <c r="E48">
        <v>28</v>
      </c>
      <c r="F48">
        <v>28.5</v>
      </c>
      <c r="G48">
        <v>33</v>
      </c>
      <c r="H48">
        <v>30</v>
      </c>
      <c r="I48">
        <v>29.2</v>
      </c>
      <c r="J48">
        <v>29.4</v>
      </c>
      <c r="K48">
        <v>26.3</v>
      </c>
      <c r="L48">
        <v>30</v>
      </c>
      <c r="M48">
        <v>28.9</v>
      </c>
      <c r="N48">
        <v>30</v>
      </c>
      <c r="O48">
        <v>29.5</v>
      </c>
      <c r="P48">
        <v>28.2</v>
      </c>
      <c r="Q48">
        <v>30</v>
      </c>
      <c r="R48">
        <v>31.1</v>
      </c>
      <c r="S48">
        <v>30</v>
      </c>
      <c r="T48">
        <v>34.299999999999997</v>
      </c>
      <c r="U48">
        <v>31.8</v>
      </c>
      <c r="V48">
        <v>29.9</v>
      </c>
      <c r="W48">
        <v>29.9</v>
      </c>
      <c r="X48">
        <v>33.299999999999997</v>
      </c>
      <c r="Y48">
        <v>30</v>
      </c>
      <c r="Z48">
        <v>29.8</v>
      </c>
      <c r="AA48">
        <v>25.9</v>
      </c>
    </row>
    <row r="49" spans="1:27" x14ac:dyDescent="0.25">
      <c r="A49" t="s">
        <v>128</v>
      </c>
      <c r="B49" t="s">
        <v>127</v>
      </c>
      <c r="C49">
        <v>26</v>
      </c>
      <c r="D49">
        <v>23.5</v>
      </c>
      <c r="E49">
        <v>24</v>
      </c>
      <c r="F49">
        <v>27.1</v>
      </c>
      <c r="G49">
        <v>28.8</v>
      </c>
      <c r="H49">
        <v>30</v>
      </c>
      <c r="I49">
        <v>28.9</v>
      </c>
      <c r="J49">
        <v>28.6</v>
      </c>
      <c r="K49">
        <v>24.1</v>
      </c>
      <c r="L49">
        <v>28.4</v>
      </c>
      <c r="M49">
        <v>29</v>
      </c>
      <c r="N49">
        <v>28.2</v>
      </c>
      <c r="O49">
        <v>28.7</v>
      </c>
      <c r="P49">
        <v>27.7</v>
      </c>
      <c r="Q49">
        <v>26.5</v>
      </c>
      <c r="R49">
        <v>26.7</v>
      </c>
      <c r="S49">
        <v>27.5</v>
      </c>
      <c r="T49">
        <v>28.1</v>
      </c>
      <c r="U49">
        <v>27.4</v>
      </c>
      <c r="V49">
        <v>27.8</v>
      </c>
      <c r="W49">
        <v>26.1</v>
      </c>
      <c r="X49">
        <v>27.5</v>
      </c>
      <c r="Y49">
        <v>26.8</v>
      </c>
      <c r="Z49">
        <v>26.7</v>
      </c>
      <c r="AA49">
        <v>25.7</v>
      </c>
    </row>
    <row r="50" spans="1:27" x14ac:dyDescent="0.25">
      <c r="A50" t="s">
        <v>129</v>
      </c>
      <c r="B50" t="s">
        <v>130</v>
      </c>
      <c r="C50">
        <v>11.8</v>
      </c>
      <c r="D50">
        <v>6.72</v>
      </c>
      <c r="E50">
        <v>19.2</v>
      </c>
      <c r="F50">
        <v>2.96</v>
      </c>
      <c r="G50">
        <v>4.07</v>
      </c>
      <c r="H50">
        <v>2.65</v>
      </c>
      <c r="I50">
        <v>3.37</v>
      </c>
      <c r="J50">
        <v>2.95</v>
      </c>
      <c r="K50">
        <v>6.19</v>
      </c>
      <c r="L50">
        <v>7.29</v>
      </c>
      <c r="M50">
        <v>16.600000000000001</v>
      </c>
      <c r="N50">
        <v>13.4</v>
      </c>
      <c r="O50">
        <v>6.97</v>
      </c>
      <c r="P50">
        <v>7.37</v>
      </c>
      <c r="Q50">
        <v>2.79</v>
      </c>
      <c r="R50">
        <v>2.64</v>
      </c>
      <c r="S50">
        <v>1.49</v>
      </c>
      <c r="T50">
        <v>2.08</v>
      </c>
      <c r="U50">
        <v>2.83</v>
      </c>
      <c r="V50">
        <v>4.1900000000000004</v>
      </c>
      <c r="W50">
        <v>14.4</v>
      </c>
      <c r="X50">
        <v>6.03</v>
      </c>
      <c r="Y50">
        <v>28.3</v>
      </c>
      <c r="Z50">
        <v>35</v>
      </c>
      <c r="AA50">
        <v>14.5</v>
      </c>
    </row>
    <row r="51" spans="1:27" x14ac:dyDescent="0.25">
      <c r="A51" t="s">
        <v>131</v>
      </c>
      <c r="B51" t="s">
        <v>132</v>
      </c>
      <c r="C51">
        <v>0.02</v>
      </c>
      <c r="D51">
        <v>0.02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v>0.02</v>
      </c>
      <c r="K51">
        <v>0.02</v>
      </c>
      <c r="L51">
        <v>0.02</v>
      </c>
      <c r="M51">
        <v>0.02</v>
      </c>
      <c r="N51">
        <v>0.02</v>
      </c>
      <c r="O51">
        <v>0.02</v>
      </c>
      <c r="P51">
        <v>0.02</v>
      </c>
      <c r="Q51">
        <v>0.02</v>
      </c>
      <c r="R51">
        <v>0.02</v>
      </c>
      <c r="S51">
        <v>0.02</v>
      </c>
      <c r="T51">
        <v>0.02</v>
      </c>
      <c r="U51">
        <v>0.02</v>
      </c>
      <c r="V51">
        <v>0.02</v>
      </c>
      <c r="W51">
        <v>0.02</v>
      </c>
      <c r="X51">
        <v>0.02</v>
      </c>
      <c r="Y51">
        <v>0.02</v>
      </c>
      <c r="Z51">
        <v>0.02</v>
      </c>
      <c r="AA51">
        <v>0.02</v>
      </c>
    </row>
    <row r="52" spans="1:27" x14ac:dyDescent="0.25">
      <c r="A52" t="s">
        <v>133</v>
      </c>
      <c r="B52" t="s">
        <v>134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0.19</v>
      </c>
      <c r="K52">
        <v>0.1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v>0.1</v>
      </c>
      <c r="T52">
        <v>0.1</v>
      </c>
      <c r="U52">
        <v>0.1</v>
      </c>
      <c r="V52">
        <v>0.1</v>
      </c>
      <c r="W52">
        <v>0.1</v>
      </c>
      <c r="X52">
        <v>0.1</v>
      </c>
      <c r="Y52">
        <v>0.1</v>
      </c>
      <c r="Z52">
        <v>0.1</v>
      </c>
      <c r="AA52">
        <v>0.1</v>
      </c>
    </row>
    <row r="55" spans="1:27" x14ac:dyDescent="0.25">
      <c r="A55" s="14" t="s">
        <v>156</v>
      </c>
      <c r="C55">
        <f>IF(C4="","",MONTH(C4))</f>
        <v>4</v>
      </c>
      <c r="D55">
        <f t="shared" ref="D55:AA55" si="0">IF(D4="","",MONTH(D4))</f>
        <v>5</v>
      </c>
      <c r="E55">
        <f t="shared" si="0"/>
        <v>6</v>
      </c>
      <c r="F55">
        <f t="shared" si="0"/>
        <v>7</v>
      </c>
      <c r="G55">
        <f t="shared" si="0"/>
        <v>8</v>
      </c>
      <c r="H55">
        <f t="shared" si="0"/>
        <v>9</v>
      </c>
      <c r="I55">
        <f t="shared" si="0"/>
        <v>10</v>
      </c>
      <c r="J55">
        <f t="shared" si="0"/>
        <v>11</v>
      </c>
      <c r="K55">
        <f t="shared" si="0"/>
        <v>12</v>
      </c>
      <c r="L55">
        <f t="shared" si="0"/>
        <v>1</v>
      </c>
      <c r="M55">
        <f t="shared" si="0"/>
        <v>2</v>
      </c>
      <c r="N55">
        <f t="shared" si="0"/>
        <v>3</v>
      </c>
      <c r="O55">
        <f t="shared" si="0"/>
        <v>4</v>
      </c>
      <c r="P55">
        <f t="shared" si="0"/>
        <v>5</v>
      </c>
      <c r="Q55">
        <f t="shared" si="0"/>
        <v>6</v>
      </c>
      <c r="R55">
        <f t="shared" si="0"/>
        <v>7</v>
      </c>
      <c r="S55">
        <f t="shared" si="0"/>
        <v>8</v>
      </c>
      <c r="T55">
        <f t="shared" si="0"/>
        <v>9</v>
      </c>
      <c r="U55">
        <f t="shared" si="0"/>
        <v>10</v>
      </c>
      <c r="V55">
        <f t="shared" si="0"/>
        <v>11</v>
      </c>
      <c r="W55">
        <f t="shared" si="0"/>
        <v>12</v>
      </c>
      <c r="X55">
        <f t="shared" si="0"/>
        <v>1</v>
      </c>
      <c r="Y55">
        <f t="shared" si="0"/>
        <v>2</v>
      </c>
      <c r="Z55">
        <f t="shared" si="0"/>
        <v>3</v>
      </c>
      <c r="AA55">
        <f t="shared" si="0"/>
        <v>4</v>
      </c>
    </row>
    <row r="56" spans="1:27" s="6" customFormat="1" x14ac:dyDescent="0.25">
      <c r="A56" s="14" t="s">
        <v>265</v>
      </c>
      <c r="C56" s="6" t="str">
        <f>IF(C55="","",IF(AND(C55&gt;=6,C55&lt;=10),"dry","wet"))</f>
        <v>wet</v>
      </c>
      <c r="D56" s="6" t="str">
        <f t="shared" ref="D56:AA56" si="1">IF(D55="","",IF(AND(D55&gt;=6,D55&lt;=10),"dry","wet"))</f>
        <v>wet</v>
      </c>
      <c r="E56" s="6" t="str">
        <f t="shared" si="1"/>
        <v>dry</v>
      </c>
      <c r="F56" s="6" t="str">
        <f t="shared" si="1"/>
        <v>dry</v>
      </c>
      <c r="G56" s="6" t="str">
        <f t="shared" si="1"/>
        <v>dry</v>
      </c>
      <c r="H56" s="6" t="str">
        <f t="shared" si="1"/>
        <v>dry</v>
      </c>
      <c r="I56" s="6" t="str">
        <f t="shared" si="1"/>
        <v>dry</v>
      </c>
      <c r="J56" s="6" t="str">
        <f t="shared" si="1"/>
        <v>wet</v>
      </c>
      <c r="K56" s="6" t="str">
        <f t="shared" si="1"/>
        <v>wet</v>
      </c>
      <c r="L56" s="6" t="str">
        <f t="shared" si="1"/>
        <v>wet</v>
      </c>
      <c r="M56" s="6" t="str">
        <f t="shared" si="1"/>
        <v>wet</v>
      </c>
      <c r="N56" s="6" t="str">
        <f t="shared" si="1"/>
        <v>wet</v>
      </c>
      <c r="O56" s="6" t="str">
        <f t="shared" si="1"/>
        <v>wet</v>
      </c>
      <c r="P56" s="6" t="str">
        <f t="shared" si="1"/>
        <v>wet</v>
      </c>
      <c r="Q56" s="6" t="str">
        <f t="shared" si="1"/>
        <v>dry</v>
      </c>
      <c r="R56" s="6" t="str">
        <f t="shared" si="1"/>
        <v>dry</v>
      </c>
      <c r="S56" s="6" t="str">
        <f t="shared" si="1"/>
        <v>dry</v>
      </c>
      <c r="T56" s="6" t="str">
        <f t="shared" si="1"/>
        <v>dry</v>
      </c>
      <c r="U56" s="6" t="str">
        <f t="shared" si="1"/>
        <v>dry</v>
      </c>
      <c r="V56" s="6" t="str">
        <f t="shared" si="1"/>
        <v>wet</v>
      </c>
      <c r="W56" s="6" t="str">
        <f t="shared" si="1"/>
        <v>wet</v>
      </c>
      <c r="X56" s="6" t="str">
        <f t="shared" si="1"/>
        <v>wet</v>
      </c>
      <c r="Y56" s="6" t="str">
        <f t="shared" si="1"/>
        <v>wet</v>
      </c>
      <c r="Z56" s="6" t="str">
        <f t="shared" si="1"/>
        <v>wet</v>
      </c>
      <c r="AA56" s="6" t="str">
        <f t="shared" si="1"/>
        <v>wet</v>
      </c>
    </row>
    <row r="57" spans="1:27" x14ac:dyDescent="0.25">
      <c r="A57" s="10" t="s">
        <v>157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12" t="s">
        <v>275</v>
      </c>
      <c r="C58" s="4">
        <f>IF(C44&gt; 0,(C18-C17)/(C17*C44), " ")</f>
        <v>0</v>
      </c>
      <c r="D58" s="4">
        <f t="shared" ref="D58:AA58" si="2">IF(D44&gt; 0,(D18-D17)/(D17*D44), " ")</f>
        <v>0</v>
      </c>
      <c r="E58" s="4">
        <f t="shared" si="2"/>
        <v>0</v>
      </c>
      <c r="F58" s="4">
        <f t="shared" si="2"/>
        <v>0</v>
      </c>
      <c r="G58" s="4">
        <f t="shared" si="2"/>
        <v>0</v>
      </c>
      <c r="H58" s="4">
        <f t="shared" si="2"/>
        <v>0</v>
      </c>
      <c r="I58" s="4">
        <f t="shared" si="2"/>
        <v>0</v>
      </c>
      <c r="J58" s="4">
        <f t="shared" si="2"/>
        <v>0</v>
      </c>
      <c r="K58" s="4">
        <f t="shared" si="2"/>
        <v>0</v>
      </c>
      <c r="L58" s="4">
        <f t="shared" si="2"/>
        <v>0.11111111111111113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0</v>
      </c>
      <c r="Q58" s="4">
        <f t="shared" si="2"/>
        <v>0</v>
      </c>
      <c r="R58" s="4">
        <f t="shared" si="2"/>
        <v>0</v>
      </c>
      <c r="S58" s="4">
        <f t="shared" si="2"/>
        <v>0</v>
      </c>
      <c r="T58" s="4">
        <f t="shared" si="2"/>
        <v>0</v>
      </c>
      <c r="U58" s="4">
        <f t="shared" si="2"/>
        <v>0</v>
      </c>
      <c r="V58" s="4">
        <f t="shared" si="2"/>
        <v>0</v>
      </c>
      <c r="W58" s="4">
        <f t="shared" si="2"/>
        <v>0</v>
      </c>
      <c r="X58" s="4">
        <f t="shared" si="2"/>
        <v>0</v>
      </c>
      <c r="Y58" s="4">
        <f t="shared" si="2"/>
        <v>0</v>
      </c>
      <c r="Z58" s="4">
        <f t="shared" si="2"/>
        <v>0</v>
      </c>
      <c r="AA58" s="4">
        <f t="shared" si="2"/>
        <v>0</v>
      </c>
    </row>
    <row r="59" spans="1:27" s="4" customFormat="1" x14ac:dyDescent="0.25">
      <c r="A59" s="12" t="s">
        <v>276</v>
      </c>
      <c r="C59" s="4">
        <f>IF(C44&gt; 0,(C27-C26)/(C26*C44)," ")</f>
        <v>3.6363636363636369E-2</v>
      </c>
      <c r="D59" s="4">
        <f t="shared" ref="D59:AA59" si="3">IF(D44&gt; 0,(D27-D26)/(D26*D44)," ")</f>
        <v>9.9999999999999978E-2</v>
      </c>
      <c r="E59" s="4">
        <f t="shared" si="3"/>
        <v>5.4545454545454536E-2</v>
      </c>
      <c r="F59" s="4">
        <f t="shared" si="3"/>
        <v>0</v>
      </c>
      <c r="G59" s="4">
        <f t="shared" si="3"/>
        <v>3.4965034965034954E-2</v>
      </c>
      <c r="H59" s="4">
        <f t="shared" si="3"/>
        <v>4.1958041958041953E-2</v>
      </c>
      <c r="I59" s="4">
        <f t="shared" si="3"/>
        <v>4.5454545454545442E-2</v>
      </c>
      <c r="J59" s="4">
        <f t="shared" si="3"/>
        <v>0.76859504132231415</v>
      </c>
      <c r="K59" s="4">
        <f t="shared" si="3"/>
        <v>6.8376068376068385E-3</v>
      </c>
      <c r="L59" s="4">
        <f t="shared" si="3"/>
        <v>5.4545454545454536E-2</v>
      </c>
      <c r="M59" s="4">
        <f t="shared" si="3"/>
        <v>0.14880952380952381</v>
      </c>
      <c r="N59" s="4">
        <f t="shared" si="3"/>
        <v>8.9552238805970158E-2</v>
      </c>
      <c r="O59" s="4">
        <f t="shared" si="3"/>
        <v>9.5959595959595967E-2</v>
      </c>
      <c r="P59" s="4">
        <f t="shared" si="3"/>
        <v>2.7777777777777783E-2</v>
      </c>
      <c r="Q59" s="4">
        <f t="shared" si="3"/>
        <v>0.10909090909090907</v>
      </c>
      <c r="R59" s="4">
        <f t="shared" si="3"/>
        <v>5.4545454545454536E-2</v>
      </c>
      <c r="S59" s="4">
        <f t="shared" si="3"/>
        <v>5.7851239669421482E-2</v>
      </c>
      <c r="T59" s="4">
        <f t="shared" si="3"/>
        <v>3.6363636363636369E-2</v>
      </c>
      <c r="U59" s="4">
        <f t="shared" si="3"/>
        <v>2.7272727272727268E-2</v>
      </c>
      <c r="V59" s="4">
        <f t="shared" si="3"/>
        <v>2.3529411764705885E-2</v>
      </c>
      <c r="W59" s="4">
        <f t="shared" si="3"/>
        <v>0.35454545454545455</v>
      </c>
      <c r="X59" s="4">
        <f t="shared" si="3"/>
        <v>0.14545454545454545</v>
      </c>
      <c r="Y59" s="4">
        <f t="shared" si="3"/>
        <v>4.4999999999999998E-2</v>
      </c>
      <c r="Z59" s="4">
        <f t="shared" si="3"/>
        <v>0.17837837837837836</v>
      </c>
      <c r="AA59" s="4">
        <f t="shared" si="3"/>
        <v>0.31249999999999994</v>
      </c>
    </row>
    <row r="60" spans="1:27" x14ac:dyDescent="0.25">
      <c r="A60" s="12" t="s">
        <v>277</v>
      </c>
      <c r="C60">
        <f>IF(C44&gt; 0,(C32-C31)/(C31*C44), " ")</f>
        <v>4.5454545454545449E-2</v>
      </c>
      <c r="D60">
        <f t="shared" ref="D60:AA60" si="4">IF(D44&gt; 0,(D32-D31)/(D31*D44), " ")</f>
        <v>0</v>
      </c>
      <c r="E60">
        <f t="shared" si="4"/>
        <v>5.4545454545454536E-2</v>
      </c>
      <c r="F60">
        <f t="shared" si="4"/>
        <v>0</v>
      </c>
      <c r="G60">
        <f t="shared" si="4"/>
        <v>1.8181818181818171E-2</v>
      </c>
      <c r="H60">
        <f t="shared" si="4"/>
        <v>6.0606060606060629E-2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2.2727272727272731E-2</v>
      </c>
      <c r="M60">
        <f t="shared" si="4"/>
        <v>5.833333333333332E-2</v>
      </c>
      <c r="N60">
        <f t="shared" si="4"/>
        <v>2.0895522388059702E-2</v>
      </c>
      <c r="O60">
        <f t="shared" si="4"/>
        <v>1.3986013986013977E-2</v>
      </c>
      <c r="P60">
        <f t="shared" si="4"/>
        <v>0</v>
      </c>
      <c r="Q60">
        <f t="shared" si="4"/>
        <v>1.2987012987012981E-2</v>
      </c>
      <c r="R60">
        <f t="shared" si="4"/>
        <v>0</v>
      </c>
      <c r="S60">
        <f t="shared" si="4"/>
        <v>1.8181818181818171E-2</v>
      </c>
      <c r="T60">
        <f t="shared" si="4"/>
        <v>2.2727272727272731E-2</v>
      </c>
      <c r="U60">
        <f t="shared" si="4"/>
        <v>0</v>
      </c>
      <c r="V60">
        <f t="shared" si="4"/>
        <v>2.3529411764705885E-2</v>
      </c>
      <c r="W60">
        <f t="shared" si="4"/>
        <v>0.16363636363636364</v>
      </c>
      <c r="X60">
        <f t="shared" si="4"/>
        <v>4.5454545454545456E-2</v>
      </c>
      <c r="Y60">
        <f t="shared" si="4"/>
        <v>9.8148148148148127E-3</v>
      </c>
      <c r="Z60">
        <f t="shared" si="4"/>
        <v>4.3043043043043044E-2</v>
      </c>
      <c r="AA60">
        <f t="shared" si="4"/>
        <v>3.858731196860693E-2</v>
      </c>
    </row>
    <row r="61" spans="1:27" x14ac:dyDescent="0.25">
      <c r="A61" s="10" t="s">
        <v>278</v>
      </c>
      <c r="C61">
        <f>IF(C58=" ","  ",AVERAGEIF(C58:C60,"&lt;&gt;0",C58:C60))</f>
        <v>4.0909090909090909E-2</v>
      </c>
      <c r="D61">
        <f t="shared" ref="D61:AA61" si="5">IF(D58=" ","  ",AVERAGEIF(D58:D60,"&lt;&gt;0",D58:D60))</f>
        <v>9.9999999999999978E-2</v>
      </c>
      <c r="E61">
        <f t="shared" si="5"/>
        <v>5.4545454545454536E-2</v>
      </c>
      <c r="F61" t="e">
        <f t="shared" si="5"/>
        <v>#DIV/0!</v>
      </c>
      <c r="G61">
        <f t="shared" si="5"/>
        <v>2.657342657342656E-2</v>
      </c>
      <c r="H61">
        <f t="shared" si="5"/>
        <v>5.1282051282051294E-2</v>
      </c>
      <c r="I61">
        <f t="shared" si="5"/>
        <v>4.5454545454545442E-2</v>
      </c>
      <c r="J61">
        <f t="shared" si="5"/>
        <v>0.76859504132231415</v>
      </c>
      <c r="K61">
        <f t="shared" si="5"/>
        <v>6.8376068376068385E-3</v>
      </c>
      <c r="L61">
        <f t="shared" si="5"/>
        <v>6.2794612794612806E-2</v>
      </c>
      <c r="M61">
        <f t="shared" si="5"/>
        <v>0.10357142857142856</v>
      </c>
      <c r="N61">
        <f t="shared" si="5"/>
        <v>5.5223880597014927E-2</v>
      </c>
      <c r="O61">
        <f t="shared" si="5"/>
        <v>5.4972804972804976E-2</v>
      </c>
      <c r="P61">
        <f t="shared" si="5"/>
        <v>2.7777777777777783E-2</v>
      </c>
      <c r="Q61">
        <f t="shared" si="5"/>
        <v>6.1038961038961025E-2</v>
      </c>
      <c r="R61">
        <f t="shared" si="5"/>
        <v>5.4545454545454536E-2</v>
      </c>
      <c r="S61">
        <f t="shared" si="5"/>
        <v>3.8016528925619825E-2</v>
      </c>
      <c r="T61">
        <f t="shared" si="5"/>
        <v>2.9545454545454548E-2</v>
      </c>
      <c r="U61">
        <f t="shared" si="5"/>
        <v>2.7272727272727268E-2</v>
      </c>
      <c r="V61">
        <f t="shared" si="5"/>
        <v>2.3529411764705885E-2</v>
      </c>
      <c r="W61">
        <f t="shared" si="5"/>
        <v>0.25909090909090909</v>
      </c>
      <c r="X61">
        <f t="shared" si="5"/>
        <v>9.5454545454545459E-2</v>
      </c>
      <c r="Y61">
        <f t="shared" si="5"/>
        <v>2.7407407407407405E-2</v>
      </c>
      <c r="Z61">
        <f t="shared" si="5"/>
        <v>0.1107107107107107</v>
      </c>
      <c r="AA61">
        <f t="shared" si="5"/>
        <v>0.17554365598430344</v>
      </c>
    </row>
    <row r="62" spans="1:27" x14ac:dyDescent="0.25">
      <c r="A62" s="9" t="s">
        <v>111</v>
      </c>
      <c r="C62">
        <f>IF(C61=" "," ",IF(C40&gt;0,C40," "))</f>
        <v>7.37</v>
      </c>
      <c r="D62">
        <f t="shared" ref="D62:AA62" si="6">IF(D61=" "," ",IF(D40&gt;0,D40," "))</f>
        <v>6.91</v>
      </c>
      <c r="E62">
        <f t="shared" si="6"/>
        <v>6.87</v>
      </c>
      <c r="F62" t="e">
        <f t="shared" si="6"/>
        <v>#DIV/0!</v>
      </c>
      <c r="G62">
        <f t="shared" si="6"/>
        <v>6.65</v>
      </c>
      <c r="H62">
        <f t="shared" si="6"/>
        <v>6.6</v>
      </c>
      <c r="I62">
        <f t="shared" si="6"/>
        <v>6.65</v>
      </c>
      <c r="J62">
        <f t="shared" si="6"/>
        <v>7.17</v>
      </c>
      <c r="K62">
        <f t="shared" si="6"/>
        <v>6.67</v>
      </c>
      <c r="L62">
        <f t="shared" si="6"/>
        <v>6.46</v>
      </c>
      <c r="M62">
        <f t="shared" si="6"/>
        <v>6.97</v>
      </c>
      <c r="N62">
        <f t="shared" si="6"/>
        <v>7.17</v>
      </c>
      <c r="O62">
        <f t="shared" si="6"/>
        <v>6.7</v>
      </c>
      <c r="P62">
        <f t="shared" si="6"/>
        <v>7.64</v>
      </c>
      <c r="Q62">
        <f t="shared" si="6"/>
        <v>7.21</v>
      </c>
      <c r="R62">
        <f t="shared" si="6"/>
        <v>6.65</v>
      </c>
      <c r="S62">
        <f t="shared" si="6"/>
        <v>6.09</v>
      </c>
      <c r="T62">
        <f t="shared" si="6"/>
        <v>6.24</v>
      </c>
      <c r="U62">
        <f t="shared" si="6"/>
        <v>7.62</v>
      </c>
      <c r="V62">
        <f t="shared" si="6"/>
        <v>5.67</v>
      </c>
      <c r="W62">
        <f t="shared" si="6"/>
        <v>7.13</v>
      </c>
      <c r="X62">
        <f t="shared" si="6"/>
        <v>7.25</v>
      </c>
      <c r="Y62">
        <f t="shared" si="6"/>
        <v>7.12</v>
      </c>
      <c r="Z62">
        <f t="shared" si="6"/>
        <v>6.46</v>
      </c>
      <c r="AA62">
        <f t="shared" si="6"/>
        <v>6.4</v>
      </c>
    </row>
    <row r="63" spans="1:27" x14ac:dyDescent="0.25">
      <c r="A63" s="21" t="s">
        <v>266</v>
      </c>
      <c r="C63">
        <f>IF(C61=" "," ",IF(C49&gt;0,C49," "))</f>
        <v>26</v>
      </c>
      <c r="D63">
        <f t="shared" ref="D63:AA63" si="7">IF(D61=" "," ",IF(D49&gt;0,D49," "))</f>
        <v>23.5</v>
      </c>
      <c r="E63">
        <f t="shared" si="7"/>
        <v>24</v>
      </c>
      <c r="F63" t="e">
        <f t="shared" si="7"/>
        <v>#DIV/0!</v>
      </c>
      <c r="G63">
        <f t="shared" si="7"/>
        <v>28.8</v>
      </c>
      <c r="H63">
        <f t="shared" si="7"/>
        <v>30</v>
      </c>
      <c r="I63">
        <f t="shared" si="7"/>
        <v>28.9</v>
      </c>
      <c r="J63">
        <f t="shared" si="7"/>
        <v>28.6</v>
      </c>
      <c r="K63">
        <f t="shared" si="7"/>
        <v>24.1</v>
      </c>
      <c r="L63">
        <f t="shared" si="7"/>
        <v>28.4</v>
      </c>
      <c r="M63">
        <f t="shared" si="7"/>
        <v>29</v>
      </c>
      <c r="N63">
        <f t="shared" si="7"/>
        <v>28.2</v>
      </c>
      <c r="O63">
        <f t="shared" si="7"/>
        <v>28.7</v>
      </c>
      <c r="P63">
        <f t="shared" si="7"/>
        <v>27.7</v>
      </c>
      <c r="Q63">
        <f t="shared" si="7"/>
        <v>26.5</v>
      </c>
      <c r="R63">
        <f t="shared" si="7"/>
        <v>26.7</v>
      </c>
      <c r="S63">
        <f t="shared" si="7"/>
        <v>27.5</v>
      </c>
      <c r="T63">
        <f t="shared" si="7"/>
        <v>28.1</v>
      </c>
      <c r="U63">
        <f t="shared" si="7"/>
        <v>27.4</v>
      </c>
      <c r="V63">
        <f t="shared" si="7"/>
        <v>27.8</v>
      </c>
      <c r="W63">
        <f t="shared" si="7"/>
        <v>26.1</v>
      </c>
      <c r="X63">
        <f t="shared" si="7"/>
        <v>27.5</v>
      </c>
      <c r="Y63">
        <f t="shared" si="7"/>
        <v>26.8</v>
      </c>
      <c r="Z63">
        <f t="shared" si="7"/>
        <v>26.7</v>
      </c>
      <c r="AA63">
        <f t="shared" si="7"/>
        <v>25.7</v>
      </c>
    </row>
    <row r="64" spans="1:27" x14ac:dyDescent="0.25">
      <c r="A64" s="21" t="s">
        <v>267</v>
      </c>
      <c r="C64">
        <f>IF(C61=" "," ",IF(C39&gt;0,C39," "))</f>
        <v>7.69</v>
      </c>
      <c r="D64">
        <f t="shared" ref="D64:AA64" si="8">IF(D61=" "," ",IF(D39&gt;0,D39," "))</f>
        <v>7.74</v>
      </c>
      <c r="E64">
        <f t="shared" si="8"/>
        <v>8.43</v>
      </c>
      <c r="F64" t="e">
        <f t="shared" si="8"/>
        <v>#DIV/0!</v>
      </c>
      <c r="G64">
        <f t="shared" si="8"/>
        <v>5.44</v>
      </c>
      <c r="H64">
        <f t="shared" si="8"/>
        <v>6</v>
      </c>
      <c r="I64">
        <f t="shared" si="8"/>
        <v>4.29</v>
      </c>
      <c r="J64">
        <f t="shared" si="8"/>
        <v>4.76</v>
      </c>
      <c r="K64">
        <f t="shared" si="8"/>
        <v>8.65</v>
      </c>
      <c r="L64">
        <f t="shared" si="8"/>
        <v>7.05</v>
      </c>
      <c r="M64">
        <f t="shared" si="8"/>
        <v>5.08</v>
      </c>
      <c r="N64">
        <f t="shared" si="8"/>
        <v>6.74</v>
      </c>
      <c r="O64">
        <f t="shared" si="8"/>
        <v>7.27</v>
      </c>
      <c r="P64">
        <f t="shared" si="8"/>
        <v>7.41</v>
      </c>
      <c r="Q64">
        <f t="shared" si="8"/>
        <v>7.57</v>
      </c>
      <c r="R64">
        <f t="shared" si="8"/>
        <v>5.4</v>
      </c>
      <c r="S64">
        <f t="shared" si="8"/>
        <v>5.8</v>
      </c>
      <c r="T64">
        <f t="shared" si="8"/>
        <v>5.97</v>
      </c>
      <c r="U64">
        <f t="shared" si="8"/>
        <v>6.48</v>
      </c>
      <c r="V64">
        <f t="shared" si="8"/>
        <v>7.29</v>
      </c>
      <c r="W64">
        <f t="shared" si="8"/>
        <v>7.49</v>
      </c>
      <c r="X64">
        <f t="shared" si="8"/>
        <v>7.33</v>
      </c>
      <c r="Y64">
        <f t="shared" si="8"/>
        <v>5.31</v>
      </c>
      <c r="Z64">
        <f t="shared" si="8"/>
        <v>7.69</v>
      </c>
      <c r="AA64">
        <f t="shared" si="8"/>
        <v>7.28</v>
      </c>
    </row>
    <row r="65" spans="1:27" x14ac:dyDescent="0.25">
      <c r="A65" s="21" t="s">
        <v>268</v>
      </c>
      <c r="C65">
        <f>IF(C61=" "," ",IF(C50&gt;0,C50," "))</f>
        <v>11.8</v>
      </c>
      <c r="D65">
        <f t="shared" ref="D65:AA65" si="9">IF(D61=" "," ",IF(D50&gt;0,D50," "))</f>
        <v>6.72</v>
      </c>
      <c r="E65">
        <f t="shared" si="9"/>
        <v>19.2</v>
      </c>
      <c r="F65" t="e">
        <f t="shared" si="9"/>
        <v>#DIV/0!</v>
      </c>
      <c r="G65">
        <f t="shared" si="9"/>
        <v>4.07</v>
      </c>
      <c r="H65">
        <f t="shared" si="9"/>
        <v>2.65</v>
      </c>
      <c r="I65">
        <f t="shared" si="9"/>
        <v>3.37</v>
      </c>
      <c r="J65">
        <f t="shared" si="9"/>
        <v>2.95</v>
      </c>
      <c r="K65">
        <f t="shared" si="9"/>
        <v>6.19</v>
      </c>
      <c r="L65">
        <f t="shared" si="9"/>
        <v>7.29</v>
      </c>
      <c r="M65">
        <f t="shared" si="9"/>
        <v>16.600000000000001</v>
      </c>
      <c r="N65">
        <f t="shared" si="9"/>
        <v>13.4</v>
      </c>
      <c r="O65">
        <f t="shared" si="9"/>
        <v>6.97</v>
      </c>
      <c r="P65">
        <f t="shared" si="9"/>
        <v>7.37</v>
      </c>
      <c r="Q65">
        <f t="shared" si="9"/>
        <v>2.79</v>
      </c>
      <c r="R65">
        <f t="shared" si="9"/>
        <v>2.64</v>
      </c>
      <c r="S65">
        <f t="shared" si="9"/>
        <v>1.49</v>
      </c>
      <c r="T65">
        <f t="shared" si="9"/>
        <v>2.08</v>
      </c>
      <c r="U65">
        <f t="shared" si="9"/>
        <v>2.83</v>
      </c>
      <c r="V65">
        <f t="shared" si="9"/>
        <v>4.1900000000000004</v>
      </c>
      <c r="W65">
        <f t="shared" si="9"/>
        <v>14.4</v>
      </c>
      <c r="X65">
        <f t="shared" si="9"/>
        <v>6.03</v>
      </c>
      <c r="Y65">
        <f t="shared" si="9"/>
        <v>28.3</v>
      </c>
      <c r="Z65">
        <f t="shared" si="9"/>
        <v>35</v>
      </c>
      <c r="AA65">
        <f t="shared" si="9"/>
        <v>14.5</v>
      </c>
    </row>
    <row r="66" spans="1:27" x14ac:dyDescent="0.25">
      <c r="A66" s="21" t="s">
        <v>269</v>
      </c>
      <c r="C66">
        <f>IF(C61=" "," ",IF(C19&gt;0,C19," "))</f>
        <v>49.5</v>
      </c>
      <c r="D66">
        <f t="shared" ref="D66:AA66" si="10">IF(D61=" "," ",IF(D19&gt;0,D19," "))</f>
        <v>53.9</v>
      </c>
      <c r="E66">
        <f t="shared" si="10"/>
        <v>54.3</v>
      </c>
      <c r="F66" t="e">
        <f t="shared" si="10"/>
        <v>#DIV/0!</v>
      </c>
      <c r="G66">
        <f t="shared" si="10"/>
        <v>47.5</v>
      </c>
      <c r="H66">
        <f t="shared" si="10"/>
        <v>84</v>
      </c>
      <c r="I66">
        <f t="shared" si="10"/>
        <v>123</v>
      </c>
      <c r="J66">
        <f t="shared" si="10"/>
        <v>78</v>
      </c>
      <c r="K66">
        <f t="shared" si="10"/>
        <v>49.3</v>
      </c>
      <c r="L66">
        <f t="shared" si="10"/>
        <v>48.5</v>
      </c>
      <c r="M66">
        <f t="shared" si="10"/>
        <v>77</v>
      </c>
      <c r="N66">
        <f t="shared" si="10"/>
        <v>52.6</v>
      </c>
      <c r="O66">
        <f t="shared" si="10"/>
        <v>66</v>
      </c>
      <c r="P66">
        <f t="shared" si="10"/>
        <v>59.5</v>
      </c>
      <c r="Q66">
        <f t="shared" si="10"/>
        <v>50.7</v>
      </c>
      <c r="R66">
        <f t="shared" si="10"/>
        <v>73.5</v>
      </c>
      <c r="S66">
        <f t="shared" si="10"/>
        <v>326</v>
      </c>
      <c r="T66">
        <f t="shared" si="10"/>
        <v>50.9</v>
      </c>
      <c r="U66">
        <f t="shared" si="10"/>
        <v>62.1</v>
      </c>
      <c r="V66">
        <f t="shared" si="10"/>
        <v>63.9</v>
      </c>
      <c r="W66">
        <f t="shared" si="10"/>
        <v>61.4</v>
      </c>
      <c r="X66">
        <f t="shared" si="10"/>
        <v>60.9</v>
      </c>
      <c r="Y66">
        <f t="shared" si="10"/>
        <v>58.6</v>
      </c>
      <c r="Z66">
        <f t="shared" si="10"/>
        <v>68.7</v>
      </c>
      <c r="AA66">
        <f t="shared" si="10"/>
        <v>56.6</v>
      </c>
    </row>
    <row r="67" spans="1:27" x14ac:dyDescent="0.25">
      <c r="A67" s="21" t="s">
        <v>264</v>
      </c>
      <c r="C67" s="21" t="str">
        <f ca="1">RIGHT(CELL("nome.arquivo",A1),LEN(CELL("nome.arquivo",A1))-SEARCH("]",CELL("nome.arquivo",A1)))</f>
        <v>NE09</v>
      </c>
      <c r="D67" s="21" t="str">
        <f t="shared" ref="D67:AA67" ca="1" si="11">RIGHT(CELL("nome.arquivo",B1),LEN(CELL("nome.arquivo",B1))-SEARCH("]",CELL("nome.arquivo",B1)))</f>
        <v>NE09</v>
      </c>
      <c r="E67" s="21" t="str">
        <f t="shared" ca="1" si="11"/>
        <v>NE09</v>
      </c>
      <c r="F67" s="21" t="str">
        <f t="shared" ca="1" si="11"/>
        <v>NE09</v>
      </c>
      <c r="G67" s="21" t="str">
        <f t="shared" ca="1" si="11"/>
        <v>NE09</v>
      </c>
      <c r="H67" s="21" t="str">
        <f t="shared" ca="1" si="11"/>
        <v>NE09</v>
      </c>
      <c r="I67" s="21" t="str">
        <f t="shared" ca="1" si="11"/>
        <v>NE09</v>
      </c>
      <c r="J67" s="21" t="str">
        <f t="shared" ca="1" si="11"/>
        <v>NE09</v>
      </c>
      <c r="K67" s="21" t="str">
        <f t="shared" ca="1" si="11"/>
        <v>NE09</v>
      </c>
      <c r="L67" s="21" t="str">
        <f t="shared" ca="1" si="11"/>
        <v>NE09</v>
      </c>
      <c r="M67" s="21" t="str">
        <f t="shared" ca="1" si="11"/>
        <v>NE09</v>
      </c>
      <c r="N67" s="21" t="str">
        <f t="shared" ca="1" si="11"/>
        <v>NE09</v>
      </c>
      <c r="O67" s="21" t="str">
        <f t="shared" ca="1" si="11"/>
        <v>NE09</v>
      </c>
      <c r="P67" s="21" t="str">
        <f t="shared" ca="1" si="11"/>
        <v>NE09</v>
      </c>
      <c r="Q67" s="21" t="str">
        <f t="shared" ca="1" si="11"/>
        <v>NE09</v>
      </c>
      <c r="R67" s="21" t="str">
        <f t="shared" ca="1" si="11"/>
        <v>NE09</v>
      </c>
      <c r="S67" s="21" t="str">
        <f t="shared" ca="1" si="11"/>
        <v>NE09</v>
      </c>
      <c r="T67" s="21" t="str">
        <f t="shared" ca="1" si="11"/>
        <v>NE09</v>
      </c>
      <c r="U67" s="21" t="str">
        <f t="shared" ca="1" si="11"/>
        <v>NE09</v>
      </c>
      <c r="V67" s="21" t="str">
        <f t="shared" ca="1" si="11"/>
        <v>NE09</v>
      </c>
      <c r="W67" s="21" t="str">
        <f t="shared" ca="1" si="11"/>
        <v>NE09</v>
      </c>
      <c r="X67" s="21" t="str">
        <f t="shared" ca="1" si="11"/>
        <v>NE09</v>
      </c>
      <c r="Y67" s="21" t="str">
        <f t="shared" ca="1" si="11"/>
        <v>NE09</v>
      </c>
      <c r="Z67" s="21" t="str">
        <f t="shared" ca="1" si="11"/>
        <v>NE09</v>
      </c>
      <c r="AA67" s="21" t="str">
        <f t="shared" ca="1" si="11"/>
        <v>NE09</v>
      </c>
    </row>
    <row r="68" spans="1:27" x14ac:dyDescent="0.25">
      <c r="A68" s="21" t="s">
        <v>270</v>
      </c>
      <c r="C68">
        <f>IF(C61=" "," ",IF(C44&gt;0,C44," "))</f>
        <v>11</v>
      </c>
      <c r="D68">
        <f t="shared" ref="D68:AA68" si="12">IF(D61=" "," ",IF(D44&gt;0,D44," "))</f>
        <v>11</v>
      </c>
      <c r="E68">
        <f t="shared" si="12"/>
        <v>11</v>
      </c>
      <c r="F68" t="e">
        <f t="shared" si="12"/>
        <v>#DIV/0!</v>
      </c>
      <c r="G68">
        <f t="shared" si="12"/>
        <v>11</v>
      </c>
      <c r="H68">
        <f t="shared" si="12"/>
        <v>11</v>
      </c>
      <c r="I68">
        <f t="shared" si="12"/>
        <v>11</v>
      </c>
      <c r="J68">
        <f t="shared" si="12"/>
        <v>11</v>
      </c>
      <c r="K68">
        <f t="shared" si="12"/>
        <v>58.5</v>
      </c>
      <c r="L68">
        <f t="shared" si="12"/>
        <v>11</v>
      </c>
      <c r="M68">
        <f t="shared" si="12"/>
        <v>24</v>
      </c>
      <c r="N68">
        <f t="shared" si="12"/>
        <v>33.5</v>
      </c>
      <c r="O68">
        <f t="shared" si="12"/>
        <v>11</v>
      </c>
      <c r="P68">
        <f t="shared" si="12"/>
        <v>12</v>
      </c>
      <c r="Q68">
        <f t="shared" si="12"/>
        <v>11</v>
      </c>
      <c r="R68">
        <f t="shared" si="12"/>
        <v>11</v>
      </c>
      <c r="S68">
        <f t="shared" si="12"/>
        <v>11</v>
      </c>
      <c r="T68">
        <f t="shared" si="12"/>
        <v>11</v>
      </c>
      <c r="U68">
        <f t="shared" si="12"/>
        <v>11</v>
      </c>
      <c r="V68">
        <f t="shared" si="12"/>
        <v>17</v>
      </c>
      <c r="W68">
        <f t="shared" si="12"/>
        <v>11</v>
      </c>
      <c r="X68">
        <f t="shared" si="12"/>
        <v>11</v>
      </c>
      <c r="Y68">
        <f t="shared" si="12"/>
        <v>20</v>
      </c>
      <c r="Z68">
        <f t="shared" si="12"/>
        <v>18.5</v>
      </c>
      <c r="AA68">
        <f t="shared" si="12"/>
        <v>11</v>
      </c>
    </row>
    <row r="69" spans="1:27" x14ac:dyDescent="0.25">
      <c r="A69" s="26" t="s">
        <v>271</v>
      </c>
      <c r="C69">
        <f>IF(C17=" "," ",IF(C17&gt;0,C17," "))</f>
        <v>8.9999999999999993E-3</v>
      </c>
      <c r="D69">
        <f t="shared" ref="D69:AA69" si="13">IF(D17=" "," ",IF(D17&gt;0,D17," "))</f>
        <v>8.9999999999999993E-3</v>
      </c>
      <c r="E69">
        <f t="shared" si="13"/>
        <v>8.9999999999999993E-3</v>
      </c>
      <c r="F69">
        <f t="shared" si="13"/>
        <v>8.9999999999999993E-3</v>
      </c>
      <c r="G69">
        <f t="shared" si="13"/>
        <v>8.9999999999999993E-3</v>
      </c>
      <c r="H69">
        <f t="shared" si="13"/>
        <v>8.9999999999999993E-3</v>
      </c>
      <c r="I69">
        <f t="shared" si="13"/>
        <v>8.9999999999999993E-3</v>
      </c>
      <c r="J69">
        <f t="shared" si="13"/>
        <v>8.9999999999999993E-3</v>
      </c>
      <c r="K69">
        <f t="shared" si="13"/>
        <v>8.9999999999999993E-3</v>
      </c>
      <c r="L69">
        <f t="shared" si="13"/>
        <v>8.9999999999999993E-3</v>
      </c>
      <c r="M69">
        <f t="shared" si="13"/>
        <v>8.9999999999999993E-3</v>
      </c>
      <c r="N69">
        <f t="shared" si="13"/>
        <v>8.9999999999999993E-3</v>
      </c>
      <c r="O69">
        <f t="shared" si="13"/>
        <v>8.9999999999999993E-3</v>
      </c>
      <c r="P69">
        <f t="shared" si="13"/>
        <v>8.9999999999999993E-3</v>
      </c>
      <c r="Q69">
        <f t="shared" si="13"/>
        <v>8.9999999999999993E-3</v>
      </c>
      <c r="R69">
        <f t="shared" si="13"/>
        <v>8.9999999999999993E-3</v>
      </c>
      <c r="S69">
        <f t="shared" si="13"/>
        <v>8.9999999999999993E-3</v>
      </c>
      <c r="T69">
        <f t="shared" si="13"/>
        <v>8.9999999999999993E-3</v>
      </c>
      <c r="U69">
        <f t="shared" si="13"/>
        <v>8.9999999999999993E-3</v>
      </c>
      <c r="V69">
        <f t="shared" si="13"/>
        <v>8.9999999999999993E-3</v>
      </c>
      <c r="W69">
        <f t="shared" si="13"/>
        <v>8.9999999999999993E-3</v>
      </c>
      <c r="X69">
        <f t="shared" si="13"/>
        <v>8.9999999999999993E-3</v>
      </c>
      <c r="Y69">
        <f t="shared" si="13"/>
        <v>8.9999999999999993E-3</v>
      </c>
      <c r="Z69">
        <f t="shared" si="13"/>
        <v>8.9999999999999993E-3</v>
      </c>
      <c r="AA69">
        <f t="shared" si="13"/>
        <v>8.9999999999999993E-3</v>
      </c>
    </row>
    <row r="70" spans="1:27" x14ac:dyDescent="0.25">
      <c r="A70" s="26" t="s">
        <v>272</v>
      </c>
      <c r="C70">
        <f>IF(C26=" "," ",IF(C26&gt;0,C26," "))</f>
        <v>0.1</v>
      </c>
      <c r="D70">
        <f t="shared" ref="D70:AA70" si="14">IF(D26=" "," ",IF(D26&gt;0,D26," "))</f>
        <v>0.1</v>
      </c>
      <c r="E70">
        <f t="shared" si="14"/>
        <v>0.2</v>
      </c>
      <c r="F70">
        <f t="shared" si="14"/>
        <v>0.1</v>
      </c>
      <c r="G70">
        <f t="shared" si="14"/>
        <v>0.13</v>
      </c>
      <c r="H70">
        <f t="shared" si="14"/>
        <v>0.13</v>
      </c>
      <c r="I70">
        <f t="shared" si="14"/>
        <v>0.1</v>
      </c>
      <c r="J70">
        <f t="shared" si="14"/>
        <v>0.11</v>
      </c>
      <c r="K70">
        <f t="shared" si="14"/>
        <v>0.1</v>
      </c>
      <c r="L70">
        <f t="shared" si="14"/>
        <v>0.1</v>
      </c>
      <c r="M70">
        <f t="shared" si="14"/>
        <v>0.14000000000000001</v>
      </c>
      <c r="N70">
        <f t="shared" si="14"/>
        <v>0.1</v>
      </c>
      <c r="O70">
        <f t="shared" si="14"/>
        <v>0.18</v>
      </c>
      <c r="P70">
        <f t="shared" si="14"/>
        <v>0.24</v>
      </c>
      <c r="Q70">
        <f t="shared" si="14"/>
        <v>0.1</v>
      </c>
      <c r="R70">
        <f t="shared" si="14"/>
        <v>0.1</v>
      </c>
      <c r="S70">
        <f t="shared" si="14"/>
        <v>0.11</v>
      </c>
      <c r="T70">
        <f t="shared" si="14"/>
        <v>0.1</v>
      </c>
      <c r="U70">
        <f t="shared" si="14"/>
        <v>0.1</v>
      </c>
      <c r="V70">
        <f t="shared" si="14"/>
        <v>0.1</v>
      </c>
      <c r="W70">
        <f t="shared" si="14"/>
        <v>0.1</v>
      </c>
      <c r="X70">
        <f t="shared" si="14"/>
        <v>0.1</v>
      </c>
      <c r="Y70">
        <f t="shared" si="14"/>
        <v>0.1</v>
      </c>
      <c r="Z70">
        <f t="shared" si="14"/>
        <v>0.1</v>
      </c>
      <c r="AA70">
        <f t="shared" si="14"/>
        <v>0.16</v>
      </c>
    </row>
    <row r="71" spans="1:27" x14ac:dyDescent="0.25">
      <c r="A71" s="26" t="s">
        <v>273</v>
      </c>
      <c r="C71">
        <f>IF(C31=" "," ",IF(C31&gt;0,C31," "))</f>
        <v>0.04</v>
      </c>
      <c r="D71">
        <f t="shared" ref="D71:AA71" si="15">IF(D31=" "," ",IF(D31&gt;0,D31," "))</f>
        <v>0.06</v>
      </c>
      <c r="E71">
        <f t="shared" si="15"/>
        <v>0.05</v>
      </c>
      <c r="F71">
        <f t="shared" si="15"/>
        <v>0.03</v>
      </c>
      <c r="G71">
        <f t="shared" si="15"/>
        <v>0.05</v>
      </c>
      <c r="H71">
        <f t="shared" si="15"/>
        <v>0.06</v>
      </c>
      <c r="I71">
        <f t="shared" si="15"/>
        <v>0.05</v>
      </c>
      <c r="J71">
        <f t="shared" si="15"/>
        <v>0.05</v>
      </c>
      <c r="K71">
        <f t="shared" si="15"/>
        <v>0.04</v>
      </c>
      <c r="L71">
        <f t="shared" si="15"/>
        <v>0.04</v>
      </c>
      <c r="M71">
        <f t="shared" si="15"/>
        <v>0.05</v>
      </c>
      <c r="N71">
        <f t="shared" si="15"/>
        <v>0.1</v>
      </c>
      <c r="O71">
        <f t="shared" si="15"/>
        <v>0.13</v>
      </c>
      <c r="P71">
        <f t="shared" si="15"/>
        <v>0.09</v>
      </c>
      <c r="Q71">
        <f t="shared" si="15"/>
        <v>7.0000000000000007E-2</v>
      </c>
      <c r="R71">
        <f t="shared" si="15"/>
        <v>0.04</v>
      </c>
      <c r="S71">
        <f t="shared" si="15"/>
        <v>0.05</v>
      </c>
      <c r="T71">
        <f t="shared" si="15"/>
        <v>0.04</v>
      </c>
      <c r="U71">
        <f t="shared" si="15"/>
        <v>0.04</v>
      </c>
      <c r="V71">
        <f t="shared" si="15"/>
        <v>0.05</v>
      </c>
      <c r="W71">
        <f t="shared" si="15"/>
        <v>0.05</v>
      </c>
      <c r="X71">
        <f t="shared" si="15"/>
        <v>6.2E-2</v>
      </c>
      <c r="Y71">
        <f t="shared" si="15"/>
        <v>0.27</v>
      </c>
      <c r="Z71">
        <f t="shared" si="15"/>
        <v>0.216</v>
      </c>
      <c r="AA71">
        <f t="shared" si="15"/>
        <v>0.27800000000000002</v>
      </c>
    </row>
    <row r="72" spans="1:27" x14ac:dyDescent="0.25">
      <c r="A72" s="26" t="s">
        <v>274</v>
      </c>
      <c r="C72">
        <f>IF(C61=" "," ",IF(C43&gt;0,C43," "))</f>
        <v>44</v>
      </c>
      <c r="D72">
        <f t="shared" ref="D72:AA72" si="16">IF(D61=" "," ",IF(D43&gt;0,D43," "))</f>
        <v>40</v>
      </c>
      <c r="E72">
        <f t="shared" si="16"/>
        <v>46</v>
      </c>
      <c r="F72" t="e">
        <f t="shared" si="16"/>
        <v>#DIV/0!</v>
      </c>
      <c r="G72">
        <f t="shared" si="16"/>
        <v>36</v>
      </c>
      <c r="H72">
        <f t="shared" si="16"/>
        <v>50</v>
      </c>
      <c r="I72">
        <f t="shared" si="16"/>
        <v>56</v>
      </c>
      <c r="J72">
        <f t="shared" si="16"/>
        <v>56.5</v>
      </c>
      <c r="K72">
        <f t="shared" si="16"/>
        <v>41</v>
      </c>
      <c r="L72">
        <f t="shared" si="16"/>
        <v>36</v>
      </c>
      <c r="M72">
        <f t="shared" si="16"/>
        <v>44</v>
      </c>
      <c r="N72">
        <f t="shared" si="16"/>
        <v>36</v>
      </c>
      <c r="O72">
        <f t="shared" si="16"/>
        <v>42.5</v>
      </c>
      <c r="P72">
        <f t="shared" si="16"/>
        <v>36.5</v>
      </c>
      <c r="Q72">
        <f t="shared" si="16"/>
        <v>32.5</v>
      </c>
      <c r="R72">
        <f t="shared" si="16"/>
        <v>58.5</v>
      </c>
      <c r="S72">
        <f t="shared" si="16"/>
        <v>182</v>
      </c>
      <c r="T72">
        <f t="shared" si="16"/>
        <v>38.5</v>
      </c>
      <c r="U72">
        <f t="shared" si="16"/>
        <v>36</v>
      </c>
      <c r="V72">
        <f t="shared" si="16"/>
        <v>41.5</v>
      </c>
      <c r="W72">
        <f t="shared" si="16"/>
        <v>48</v>
      </c>
      <c r="X72">
        <f t="shared" si="16"/>
        <v>55</v>
      </c>
      <c r="Y72">
        <f t="shared" si="16"/>
        <v>50</v>
      </c>
      <c r="Z72">
        <f t="shared" si="16"/>
        <v>51.5</v>
      </c>
      <c r="AA72">
        <f t="shared" si="16"/>
        <v>48</v>
      </c>
    </row>
    <row r="73" spans="1:27" x14ac:dyDescent="0.25">
      <c r="A73" s="26" t="s">
        <v>279</v>
      </c>
      <c r="C73" s="27">
        <f>IF(C27=" "," ",IF(C27&gt;0,C27," "))</f>
        <v>0.14000000000000001</v>
      </c>
      <c r="D73" s="27">
        <f t="shared" ref="D73:AA73" si="17">IF(D27=" "," ",IF(D27&gt;0,D27," "))</f>
        <v>0.21</v>
      </c>
      <c r="E73" s="27">
        <f t="shared" si="17"/>
        <v>0.32</v>
      </c>
      <c r="F73" s="27">
        <f t="shared" si="17"/>
        <v>0.1</v>
      </c>
      <c r="G73" s="27">
        <f t="shared" si="17"/>
        <v>0.18</v>
      </c>
      <c r="H73" s="27">
        <f t="shared" si="17"/>
        <v>0.19</v>
      </c>
      <c r="I73" s="27">
        <f t="shared" si="17"/>
        <v>0.15</v>
      </c>
      <c r="J73" s="27">
        <f t="shared" si="17"/>
        <v>1.04</v>
      </c>
      <c r="K73" s="27">
        <f t="shared" si="17"/>
        <v>0.14000000000000001</v>
      </c>
      <c r="L73" s="27">
        <f t="shared" si="17"/>
        <v>0.16</v>
      </c>
      <c r="M73" s="27">
        <f t="shared" si="17"/>
        <v>0.64</v>
      </c>
      <c r="N73" s="27">
        <f t="shared" si="17"/>
        <v>0.4</v>
      </c>
      <c r="O73" s="27">
        <f t="shared" si="17"/>
        <v>0.37</v>
      </c>
      <c r="P73" s="27">
        <f t="shared" si="17"/>
        <v>0.32</v>
      </c>
      <c r="Q73" s="27">
        <f t="shared" si="17"/>
        <v>0.22</v>
      </c>
      <c r="R73" s="27">
        <f t="shared" si="17"/>
        <v>0.16</v>
      </c>
      <c r="S73" s="27">
        <f t="shared" si="17"/>
        <v>0.18</v>
      </c>
      <c r="T73" s="27">
        <f t="shared" si="17"/>
        <v>0.14000000000000001</v>
      </c>
      <c r="U73" s="27">
        <f t="shared" si="17"/>
        <v>0.13</v>
      </c>
      <c r="V73" s="27">
        <f t="shared" si="17"/>
        <v>0.14000000000000001</v>
      </c>
      <c r="W73" s="27">
        <f t="shared" si="17"/>
        <v>0.49</v>
      </c>
      <c r="X73" s="27">
        <f t="shared" si="17"/>
        <v>0.26</v>
      </c>
      <c r="Y73" s="27">
        <f t="shared" si="17"/>
        <v>0.19</v>
      </c>
      <c r="Z73" s="27">
        <f t="shared" si="17"/>
        <v>0.43</v>
      </c>
      <c r="AA73" s="27">
        <f t="shared" si="17"/>
        <v>0.71</v>
      </c>
    </row>
    <row r="74" spans="1:27" x14ac:dyDescent="0.25">
      <c r="A74" s="26" t="s">
        <v>280</v>
      </c>
      <c r="C74" s="27">
        <f>IF(C32=" "," ",IF(C32&gt;0,C32," "))</f>
        <v>0.06</v>
      </c>
      <c r="D74" s="27">
        <f t="shared" ref="D74:AA74" si="18">IF(D32=" "," ",IF(D32&gt;0,D32," "))</f>
        <v>0.06</v>
      </c>
      <c r="E74" s="27">
        <f t="shared" si="18"/>
        <v>0.08</v>
      </c>
      <c r="F74" s="27">
        <f t="shared" si="18"/>
        <v>0.03</v>
      </c>
      <c r="G74" s="27">
        <f t="shared" si="18"/>
        <v>0.06</v>
      </c>
      <c r="H74" s="27">
        <f t="shared" si="18"/>
        <v>0.1</v>
      </c>
      <c r="I74" s="27">
        <f t="shared" si="18"/>
        <v>0.05</v>
      </c>
      <c r="J74" s="27">
        <f t="shared" si="18"/>
        <v>0.05</v>
      </c>
      <c r="K74" s="27">
        <f t="shared" si="18"/>
        <v>0.04</v>
      </c>
      <c r="L74" s="27">
        <f t="shared" si="18"/>
        <v>0.05</v>
      </c>
      <c r="M74" s="27">
        <f t="shared" si="18"/>
        <v>0.12</v>
      </c>
      <c r="N74" s="27">
        <f t="shared" si="18"/>
        <v>0.17</v>
      </c>
      <c r="O74" s="27">
        <f t="shared" si="18"/>
        <v>0.15</v>
      </c>
      <c r="P74" s="27">
        <f t="shared" si="18"/>
        <v>0.09</v>
      </c>
      <c r="Q74" s="27">
        <f t="shared" si="18"/>
        <v>0.08</v>
      </c>
      <c r="R74" s="27">
        <f t="shared" si="18"/>
        <v>0.04</v>
      </c>
      <c r="S74" s="27">
        <f t="shared" si="18"/>
        <v>0.06</v>
      </c>
      <c r="T74" s="27">
        <f t="shared" si="18"/>
        <v>0.05</v>
      </c>
      <c r="U74" s="27">
        <f t="shared" si="18"/>
        <v>0.04</v>
      </c>
      <c r="V74" s="27">
        <f t="shared" si="18"/>
        <v>7.0000000000000007E-2</v>
      </c>
      <c r="W74" s="27">
        <f t="shared" si="18"/>
        <v>0.14000000000000001</v>
      </c>
      <c r="X74" s="27">
        <f t="shared" si="18"/>
        <v>9.2999999999999999E-2</v>
      </c>
      <c r="Y74" s="27">
        <f t="shared" si="18"/>
        <v>0.32300000000000001</v>
      </c>
      <c r="Z74" s="27">
        <f t="shared" si="18"/>
        <v>0.38800000000000001</v>
      </c>
      <c r="AA74" s="27">
        <f t="shared" si="18"/>
        <v>0.39600000000000002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1DED-5659-4016-AEB3-E21116040382}">
  <sheetPr codeName="Planilha9"/>
  <dimension ref="A1:AA74"/>
  <sheetViews>
    <sheetView topLeftCell="A61" zoomScale="85" zoomScaleNormal="85" workbookViewId="0">
      <selection activeCell="A73" sqref="A73:XFD74"/>
    </sheetView>
  </sheetViews>
  <sheetFormatPr defaultRowHeight="15" x14ac:dyDescent="0.25"/>
  <cols>
    <col min="1" max="1" width="41.5703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18</v>
      </c>
      <c r="Q1" t="s">
        <v>20</v>
      </c>
      <c r="R1" t="s">
        <v>22</v>
      </c>
      <c r="S1" t="s">
        <v>24</v>
      </c>
      <c r="T1" t="s">
        <v>26</v>
      </c>
      <c r="U1" t="s">
        <v>28</v>
      </c>
      <c r="V1" t="s">
        <v>30</v>
      </c>
      <c r="W1" t="s">
        <v>32</v>
      </c>
      <c r="X1" t="s">
        <v>34</v>
      </c>
      <c r="Y1" t="s">
        <v>36</v>
      </c>
      <c r="Z1" t="s">
        <v>38</v>
      </c>
      <c r="AA1" t="s">
        <v>40</v>
      </c>
    </row>
    <row r="2" spans="1:27" x14ac:dyDescent="0.25">
      <c r="O2" t="s">
        <v>142</v>
      </c>
    </row>
    <row r="3" spans="1:27" x14ac:dyDescent="0.25">
      <c r="A3" t="s">
        <v>42</v>
      </c>
      <c r="B3" t="s">
        <v>43</v>
      </c>
    </row>
    <row r="4" spans="1:27" s="2" customFormat="1" x14ac:dyDescent="0.25">
      <c r="A4" s="2" t="s">
        <v>44</v>
      </c>
      <c r="B4" s="2" t="s">
        <v>45</v>
      </c>
      <c r="C4" s="8" t="s">
        <v>237</v>
      </c>
      <c r="D4" s="8" t="s">
        <v>220</v>
      </c>
      <c r="E4" s="8" t="s">
        <v>221</v>
      </c>
      <c r="F4" s="8" t="s">
        <v>222</v>
      </c>
      <c r="G4" s="8" t="s">
        <v>201</v>
      </c>
      <c r="H4" s="8" t="s">
        <v>202</v>
      </c>
      <c r="I4" s="8" t="s">
        <v>184</v>
      </c>
      <c r="J4" s="8" t="s">
        <v>185</v>
      </c>
      <c r="K4" s="8" t="s">
        <v>204</v>
      </c>
      <c r="L4" s="8" t="s">
        <v>240</v>
      </c>
      <c r="M4" s="8" t="s">
        <v>206</v>
      </c>
      <c r="N4" s="8" t="s">
        <v>246</v>
      </c>
      <c r="O4" s="8" t="s">
        <v>208</v>
      </c>
      <c r="P4" s="8" t="s">
        <v>209</v>
      </c>
      <c r="Q4" s="8" t="s">
        <v>188</v>
      </c>
      <c r="R4" s="8" t="s">
        <v>247</v>
      </c>
      <c r="S4" s="8" t="s">
        <v>189</v>
      </c>
      <c r="T4" s="8" t="s">
        <v>175</v>
      </c>
      <c r="U4" s="8" t="s">
        <v>176</v>
      </c>
      <c r="V4" s="8" t="s">
        <v>191</v>
      </c>
      <c r="W4" s="8" t="s">
        <v>235</v>
      </c>
      <c r="X4" s="8" t="s">
        <v>216</v>
      </c>
      <c r="Y4" s="8" t="s">
        <v>217</v>
      </c>
      <c r="Z4" s="8" t="s">
        <v>248</v>
      </c>
      <c r="AA4" s="8" t="s">
        <v>219</v>
      </c>
    </row>
    <row r="5" spans="1:27" ht="30" x14ac:dyDescent="0.25">
      <c r="A5" t="s">
        <v>47</v>
      </c>
      <c r="B5" s="1" t="s">
        <v>48</v>
      </c>
      <c r="C5">
        <v>10.4</v>
      </c>
      <c r="D5">
        <v>12.2</v>
      </c>
      <c r="E5">
        <v>8.8000000000000007</v>
      </c>
      <c r="F5">
        <v>11.2</v>
      </c>
      <c r="G5">
        <v>14.5</v>
      </c>
      <c r="H5">
        <v>13</v>
      </c>
      <c r="I5">
        <v>13</v>
      </c>
      <c r="J5">
        <v>12.4</v>
      </c>
      <c r="K5">
        <v>9.8000000000000007</v>
      </c>
      <c r="L5">
        <v>11.4</v>
      </c>
      <c r="M5">
        <v>12.4</v>
      </c>
      <c r="N5">
        <v>14.8</v>
      </c>
      <c r="O5">
        <v>10.9</v>
      </c>
      <c r="P5">
        <v>11.5</v>
      </c>
      <c r="Q5">
        <v>11</v>
      </c>
      <c r="R5">
        <v>11.4</v>
      </c>
      <c r="S5">
        <v>10.199999999999999</v>
      </c>
      <c r="T5">
        <v>8.6999999999999993</v>
      </c>
      <c r="U5">
        <v>10.7</v>
      </c>
      <c r="V5">
        <v>10.3</v>
      </c>
      <c r="W5">
        <v>9.5</v>
      </c>
      <c r="X5">
        <v>9</v>
      </c>
      <c r="Y5">
        <v>12.1</v>
      </c>
      <c r="Z5">
        <v>15.3</v>
      </c>
      <c r="AA5">
        <v>13.1</v>
      </c>
    </row>
    <row r="6" spans="1:27" x14ac:dyDescent="0.25">
      <c r="A6" t="s">
        <v>49</v>
      </c>
      <c r="B6" t="s">
        <v>50</v>
      </c>
      <c r="C6">
        <v>0.05</v>
      </c>
      <c r="D6">
        <v>0.09</v>
      </c>
      <c r="E6">
        <v>0.05</v>
      </c>
      <c r="F6">
        <v>0.05</v>
      </c>
      <c r="G6">
        <v>0.12</v>
      </c>
      <c r="H6">
        <v>0.05</v>
      </c>
      <c r="I6">
        <v>0.11</v>
      </c>
      <c r="J6">
        <v>0.05</v>
      </c>
      <c r="K6">
        <v>0.05</v>
      </c>
      <c r="L6">
        <v>0.05</v>
      </c>
      <c r="M6">
        <v>0.05</v>
      </c>
      <c r="N6">
        <v>0.05</v>
      </c>
      <c r="O6">
        <v>0.05</v>
      </c>
      <c r="P6">
        <v>7.0000000000000007E-2</v>
      </c>
      <c r="Q6">
        <v>0.05</v>
      </c>
      <c r="R6">
        <v>7.0000000000000007E-2</v>
      </c>
      <c r="S6">
        <v>0.05</v>
      </c>
      <c r="T6">
        <v>0.05</v>
      </c>
      <c r="U6">
        <v>7.0000000000000007E-2</v>
      </c>
      <c r="V6">
        <v>0.05</v>
      </c>
      <c r="W6">
        <v>0.26</v>
      </c>
      <c r="X6">
        <v>0.18</v>
      </c>
      <c r="Y6">
        <v>0.05</v>
      </c>
      <c r="Z6">
        <v>0.05</v>
      </c>
      <c r="AA6">
        <v>0.05</v>
      </c>
    </row>
    <row r="7" spans="1:27" x14ac:dyDescent="0.25">
      <c r="A7" t="s">
        <v>51</v>
      </c>
      <c r="B7" t="s">
        <v>52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  <c r="T7">
        <v>5.0000000000000001E-3</v>
      </c>
      <c r="U7">
        <v>5.0000000000000001E-3</v>
      </c>
      <c r="V7">
        <v>5.0000000000000001E-3</v>
      </c>
      <c r="W7">
        <v>5.0000000000000001E-3</v>
      </c>
      <c r="X7">
        <v>5.0000000000000001E-3</v>
      </c>
      <c r="Y7">
        <v>5.0000000000000001E-3</v>
      </c>
      <c r="Z7">
        <v>5.0000000000000001E-3</v>
      </c>
      <c r="AA7">
        <v>5.0000000000000001E-3</v>
      </c>
    </row>
    <row r="8" spans="1:27" x14ac:dyDescent="0.25">
      <c r="A8" t="s">
        <v>53</v>
      </c>
      <c r="B8" t="s">
        <v>54</v>
      </c>
      <c r="C8">
        <v>4.0000000000000001E-3</v>
      </c>
      <c r="D8">
        <v>4.0000000000000001E-3</v>
      </c>
      <c r="E8">
        <v>4.0000000000000001E-3</v>
      </c>
      <c r="F8">
        <v>4.0000000000000001E-3</v>
      </c>
      <c r="G8">
        <v>4.0000000000000001E-3</v>
      </c>
      <c r="H8">
        <v>4.0000000000000001E-3</v>
      </c>
      <c r="I8">
        <v>4.0000000000000001E-3</v>
      </c>
      <c r="J8">
        <v>4.0000000000000001E-3</v>
      </c>
      <c r="K8">
        <v>4.0000000000000001E-3</v>
      </c>
      <c r="L8">
        <v>4.0000000000000001E-3</v>
      </c>
      <c r="M8">
        <v>4.0000000000000001E-3</v>
      </c>
      <c r="N8">
        <v>4.0000000000000001E-3</v>
      </c>
      <c r="O8">
        <v>4.0000000000000001E-3</v>
      </c>
      <c r="P8">
        <v>4.0000000000000001E-3</v>
      </c>
      <c r="Q8">
        <v>4.0000000000000001E-3</v>
      </c>
      <c r="R8">
        <v>4.0000000000000001E-3</v>
      </c>
      <c r="S8">
        <v>4.0000000000000001E-3</v>
      </c>
      <c r="T8">
        <v>4.0000000000000001E-3</v>
      </c>
      <c r="U8">
        <v>4.0000000000000001E-3</v>
      </c>
      <c r="V8">
        <v>4.0000000000000001E-3</v>
      </c>
      <c r="W8">
        <v>4.0000000000000001E-3</v>
      </c>
      <c r="X8">
        <v>4.0000000000000001E-3</v>
      </c>
      <c r="Y8">
        <v>4.0000000000000001E-3</v>
      </c>
      <c r="Z8">
        <v>4.0000000000000001E-3</v>
      </c>
      <c r="AA8">
        <v>4.0000000000000001E-3</v>
      </c>
    </row>
    <row r="9" spans="1:27" x14ac:dyDescent="0.25">
      <c r="A9" t="s">
        <v>55</v>
      </c>
      <c r="B9" t="s">
        <v>56</v>
      </c>
      <c r="C9">
        <v>0.02</v>
      </c>
      <c r="D9">
        <v>0.03</v>
      </c>
      <c r="E9">
        <v>0.02</v>
      </c>
      <c r="F9">
        <v>0.03</v>
      </c>
      <c r="G9">
        <v>0.03</v>
      </c>
      <c r="H9">
        <v>0.03</v>
      </c>
      <c r="I9">
        <v>0.03</v>
      </c>
      <c r="J9">
        <v>0.03</v>
      </c>
      <c r="K9">
        <v>0.03</v>
      </c>
      <c r="L9">
        <v>0.02</v>
      </c>
      <c r="M9">
        <v>0.03</v>
      </c>
      <c r="N9">
        <v>0.04</v>
      </c>
      <c r="O9">
        <v>0.03</v>
      </c>
      <c r="P9">
        <v>0.02</v>
      </c>
      <c r="Q9">
        <v>0.03</v>
      </c>
      <c r="R9">
        <v>0.03</v>
      </c>
      <c r="S9">
        <v>0.03</v>
      </c>
      <c r="T9">
        <v>0.03</v>
      </c>
      <c r="U9">
        <v>0.02</v>
      </c>
      <c r="V9">
        <v>0.03</v>
      </c>
      <c r="W9">
        <v>0.05</v>
      </c>
      <c r="X9">
        <v>0.04</v>
      </c>
      <c r="Y9">
        <v>0.04</v>
      </c>
      <c r="Z9">
        <v>0.04</v>
      </c>
      <c r="AA9">
        <v>0.06</v>
      </c>
    </row>
    <row r="10" spans="1:27" x14ac:dyDescent="0.25">
      <c r="A10" t="s">
        <v>57</v>
      </c>
      <c r="B10" t="s">
        <v>58</v>
      </c>
      <c r="C10">
        <v>4.0000000000000001E-3</v>
      </c>
      <c r="D10">
        <v>4.0000000000000001E-3</v>
      </c>
      <c r="E10">
        <v>4.0000000000000001E-3</v>
      </c>
      <c r="F10">
        <v>4.0000000000000001E-3</v>
      </c>
      <c r="G10">
        <v>4.0000000000000001E-3</v>
      </c>
      <c r="H10">
        <v>4.0000000000000001E-3</v>
      </c>
      <c r="I10">
        <v>4.0000000000000001E-3</v>
      </c>
      <c r="J10">
        <v>4.0000000000000001E-3</v>
      </c>
      <c r="K10">
        <v>4.0000000000000001E-3</v>
      </c>
      <c r="L10">
        <v>4.0000000000000001E-3</v>
      </c>
      <c r="M10">
        <v>4.0000000000000001E-3</v>
      </c>
      <c r="N10">
        <v>4.0000000000000001E-3</v>
      </c>
      <c r="O10">
        <v>4.0000000000000001E-3</v>
      </c>
      <c r="P10">
        <v>4.0000000000000001E-3</v>
      </c>
      <c r="Q10">
        <v>4.0000000000000001E-3</v>
      </c>
      <c r="R10">
        <v>4.0000000000000001E-3</v>
      </c>
      <c r="S10">
        <v>4.0000000000000001E-3</v>
      </c>
      <c r="T10">
        <v>4.0000000000000001E-3</v>
      </c>
      <c r="U10">
        <v>4.0000000000000001E-3</v>
      </c>
      <c r="V10">
        <v>0.01</v>
      </c>
      <c r="W10">
        <v>4.0000000000000001E-3</v>
      </c>
      <c r="X10">
        <v>4.0000000000000001E-3</v>
      </c>
      <c r="Y10">
        <v>4.0000000000000001E-3</v>
      </c>
      <c r="Z10">
        <v>4.0000000000000001E-3</v>
      </c>
      <c r="AA10">
        <v>4.0000000000000001E-3</v>
      </c>
    </row>
    <row r="11" spans="1:27" x14ac:dyDescent="0.25">
      <c r="A11" t="s">
        <v>59</v>
      </c>
      <c r="B11" t="s">
        <v>60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  <c r="AA11">
        <v>0.05</v>
      </c>
    </row>
    <row r="12" spans="1:27" x14ac:dyDescent="0.25">
      <c r="A12" t="s">
        <v>61</v>
      </c>
      <c r="B12" t="s">
        <v>62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  <c r="AA12">
        <v>1E-3</v>
      </c>
    </row>
    <row r="13" spans="1:27" x14ac:dyDescent="0.25">
      <c r="A13" t="s">
        <v>63</v>
      </c>
      <c r="B13" t="s">
        <v>64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</row>
    <row r="14" spans="1:27" x14ac:dyDescent="0.25">
      <c r="A14" t="s">
        <v>65</v>
      </c>
      <c r="B14" t="s">
        <v>66</v>
      </c>
      <c r="C14">
        <v>5.0000000000000001E-3</v>
      </c>
      <c r="D14">
        <v>5.0000000000000001E-3</v>
      </c>
      <c r="E14">
        <v>5.0000000000000001E-3</v>
      </c>
      <c r="F14">
        <v>5.0000000000000001E-3</v>
      </c>
      <c r="G14">
        <v>5.0000000000000001E-3</v>
      </c>
      <c r="H14">
        <v>5.0000000000000001E-3</v>
      </c>
      <c r="I14">
        <v>5.0000000000000001E-3</v>
      </c>
      <c r="J14">
        <v>5.0000000000000001E-3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P14">
        <v>5.0000000000000001E-3</v>
      </c>
      <c r="Q14">
        <v>5.0000000000000001E-3</v>
      </c>
      <c r="R14">
        <v>5.0000000000000001E-3</v>
      </c>
      <c r="S14">
        <v>5.0000000000000001E-3</v>
      </c>
      <c r="T14">
        <v>5.0000000000000001E-3</v>
      </c>
      <c r="U14">
        <v>5.0000000000000001E-3</v>
      </c>
      <c r="V14">
        <v>5.0000000000000001E-3</v>
      </c>
      <c r="W14">
        <v>5.0000000000000001E-3</v>
      </c>
      <c r="X14">
        <v>5.0000000000000001E-3</v>
      </c>
      <c r="Y14">
        <v>5.0000000000000001E-3</v>
      </c>
      <c r="Z14">
        <v>5.0000000000000001E-3</v>
      </c>
      <c r="AA14">
        <v>5.0000000000000001E-3</v>
      </c>
    </row>
    <row r="15" spans="1:27" x14ac:dyDescent="0.25">
      <c r="A15" t="s">
        <v>67</v>
      </c>
      <c r="B15" t="s">
        <v>68</v>
      </c>
      <c r="C15">
        <v>1.61</v>
      </c>
      <c r="D15">
        <v>1.66</v>
      </c>
      <c r="E15">
        <v>2.42</v>
      </c>
      <c r="F15">
        <v>2.5099999999999998</v>
      </c>
      <c r="G15">
        <v>1.89</v>
      </c>
      <c r="H15">
        <v>1.63</v>
      </c>
      <c r="I15">
        <v>1.84</v>
      </c>
      <c r="J15">
        <v>1.86</v>
      </c>
      <c r="K15">
        <v>1.5</v>
      </c>
      <c r="L15">
        <v>1.65</v>
      </c>
      <c r="M15">
        <v>3.71</v>
      </c>
      <c r="N15">
        <v>1.28</v>
      </c>
      <c r="O15">
        <v>3.16</v>
      </c>
      <c r="P15">
        <v>3.15</v>
      </c>
      <c r="Q15">
        <v>2.09</v>
      </c>
      <c r="R15">
        <v>1.85</v>
      </c>
      <c r="S15">
        <v>3.35</v>
      </c>
      <c r="T15">
        <v>1.94</v>
      </c>
      <c r="U15">
        <v>1.91</v>
      </c>
      <c r="V15">
        <v>2.27</v>
      </c>
      <c r="W15">
        <v>2.4900000000000002</v>
      </c>
      <c r="X15">
        <v>1.83</v>
      </c>
      <c r="Y15">
        <v>1.49</v>
      </c>
      <c r="Z15">
        <v>1.65</v>
      </c>
      <c r="AA15">
        <v>1.69</v>
      </c>
    </row>
    <row r="16" spans="1:27" x14ac:dyDescent="0.25">
      <c r="A16" t="s">
        <v>69</v>
      </c>
      <c r="B16" t="s">
        <v>70</v>
      </c>
      <c r="C16">
        <v>0.01</v>
      </c>
      <c r="D16">
        <v>0.01</v>
      </c>
      <c r="E16">
        <v>0.01</v>
      </c>
      <c r="F16">
        <v>0.01</v>
      </c>
      <c r="G16">
        <v>0.01</v>
      </c>
      <c r="H16">
        <v>0.01</v>
      </c>
      <c r="I16">
        <v>0.01</v>
      </c>
      <c r="J16">
        <v>0.01</v>
      </c>
      <c r="K16">
        <v>0.01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5.0000000000000001E-3</v>
      </c>
    </row>
    <row r="17" spans="1:27" s="2" customFormat="1" x14ac:dyDescent="0.25">
      <c r="A17" s="2" t="s">
        <v>71</v>
      </c>
      <c r="B17" s="2" t="s">
        <v>72</v>
      </c>
      <c r="C17" s="2">
        <v>8.9999999999999993E-3</v>
      </c>
      <c r="D17" s="2">
        <v>8.9999999999999993E-3</v>
      </c>
      <c r="E17" s="2">
        <v>8.9999999999999993E-3</v>
      </c>
      <c r="F17" s="2">
        <v>8.9999999999999993E-3</v>
      </c>
      <c r="G17" s="2">
        <v>8.9999999999999993E-3</v>
      </c>
      <c r="H17" s="2">
        <v>8.9999999999999993E-3</v>
      </c>
      <c r="I17" s="2">
        <v>8.9999999999999993E-3</v>
      </c>
      <c r="J17" s="2">
        <v>8.9999999999999993E-3</v>
      </c>
      <c r="K17" s="2">
        <v>8.9999999999999993E-3</v>
      </c>
      <c r="L17" s="2">
        <v>8.9999999999999993E-3</v>
      </c>
      <c r="M17" s="2">
        <v>8.9999999999999993E-3</v>
      </c>
      <c r="N17" s="2">
        <v>8.9999999999999993E-3</v>
      </c>
      <c r="O17" s="2">
        <v>8.9999999999999993E-3</v>
      </c>
      <c r="P17" s="2">
        <v>8.9999999999999993E-3</v>
      </c>
      <c r="Q17" s="2">
        <v>8.9999999999999993E-3</v>
      </c>
      <c r="R17" s="2">
        <v>8.9999999999999993E-3</v>
      </c>
      <c r="S17" s="2">
        <v>8.9999999999999993E-3</v>
      </c>
      <c r="T17" s="2">
        <v>8.9999999999999993E-3</v>
      </c>
      <c r="U17" s="2">
        <v>8.9999999999999993E-3</v>
      </c>
      <c r="V17" s="2">
        <v>8.9999999999999993E-3</v>
      </c>
      <c r="W17" s="2">
        <v>8.9999999999999993E-3</v>
      </c>
      <c r="X17" s="2">
        <v>8.9999999999999993E-3</v>
      </c>
      <c r="Y17" s="2">
        <v>8.9999999999999993E-3</v>
      </c>
      <c r="Z17" s="2">
        <v>8.9999999999999993E-3</v>
      </c>
      <c r="AA17" s="2">
        <v>8.9999999999999993E-3</v>
      </c>
    </row>
    <row r="18" spans="1:27" s="2" customFormat="1" x14ac:dyDescent="0.25">
      <c r="A18" s="2" t="s">
        <v>73</v>
      </c>
      <c r="B18" s="2" t="s">
        <v>72</v>
      </c>
      <c r="C18" s="2">
        <v>8.9999999999999993E-3</v>
      </c>
      <c r="D18" s="2">
        <v>8.9999999999999993E-3</v>
      </c>
      <c r="E18" s="2">
        <v>8.9999999999999993E-3</v>
      </c>
      <c r="F18" s="2">
        <v>8.9999999999999993E-3</v>
      </c>
      <c r="G18" s="2">
        <v>8.9999999999999993E-3</v>
      </c>
      <c r="H18" s="2">
        <v>8.9999999999999993E-3</v>
      </c>
      <c r="I18" s="2">
        <v>8.9999999999999993E-3</v>
      </c>
      <c r="J18" s="2">
        <v>8.9999999999999993E-3</v>
      </c>
      <c r="K18" s="2">
        <v>8.9999999999999993E-3</v>
      </c>
      <c r="L18" s="2">
        <v>8.9999999999999993E-3</v>
      </c>
      <c r="M18" s="2">
        <v>8.9999999999999993E-3</v>
      </c>
      <c r="N18" s="2">
        <v>8.9999999999999993E-3</v>
      </c>
      <c r="O18" s="2">
        <v>8.9999999999999993E-3</v>
      </c>
      <c r="P18" s="2">
        <v>8.9999999999999993E-3</v>
      </c>
      <c r="Q18" s="2">
        <v>8.9999999999999993E-3</v>
      </c>
      <c r="R18" s="2">
        <v>8.9999999999999993E-3</v>
      </c>
      <c r="S18" s="2">
        <v>8.9999999999999993E-3</v>
      </c>
      <c r="T18" s="2">
        <v>8.9999999999999993E-3</v>
      </c>
      <c r="U18" s="2">
        <v>8.9999999999999993E-3</v>
      </c>
      <c r="V18" s="2">
        <v>8.9999999999999993E-3</v>
      </c>
      <c r="W18" s="2">
        <v>8.9999999999999993E-3</v>
      </c>
      <c r="X18" s="2">
        <v>8.9999999999999993E-3</v>
      </c>
      <c r="Y18" s="2">
        <v>8.9999999999999993E-3</v>
      </c>
      <c r="Z18" s="2">
        <v>8.9999999999999993E-3</v>
      </c>
      <c r="AA18" s="2">
        <v>8.9999999999999993E-3</v>
      </c>
    </row>
    <row r="19" spans="1:27" x14ac:dyDescent="0.25">
      <c r="A19" t="s">
        <v>74</v>
      </c>
      <c r="B19" t="s">
        <v>75</v>
      </c>
      <c r="C19">
        <v>48.3</v>
      </c>
      <c r="D19">
        <v>52.1</v>
      </c>
      <c r="E19">
        <v>70.099999999999994</v>
      </c>
      <c r="F19">
        <v>50</v>
      </c>
      <c r="G19">
        <v>52</v>
      </c>
      <c r="H19">
        <v>79</v>
      </c>
      <c r="I19">
        <v>76</v>
      </c>
      <c r="J19">
        <v>115</v>
      </c>
      <c r="K19">
        <v>43.1</v>
      </c>
      <c r="L19">
        <v>47.6</v>
      </c>
      <c r="M19">
        <v>25.9</v>
      </c>
      <c r="N19">
        <v>55.3</v>
      </c>
      <c r="O19">
        <v>71</v>
      </c>
      <c r="P19">
        <v>39.6</v>
      </c>
      <c r="Q19">
        <v>39.9</v>
      </c>
      <c r="R19">
        <v>47.4</v>
      </c>
      <c r="S19">
        <v>49.6</v>
      </c>
      <c r="T19">
        <v>45.2</v>
      </c>
      <c r="U19">
        <v>49.2</v>
      </c>
      <c r="V19">
        <v>58.7</v>
      </c>
      <c r="W19">
        <v>55</v>
      </c>
      <c r="X19">
        <v>69.7</v>
      </c>
      <c r="Y19">
        <v>51.5</v>
      </c>
      <c r="Z19">
        <v>56.8</v>
      </c>
      <c r="AA19">
        <v>60.6</v>
      </c>
    </row>
    <row r="20" spans="1:27" x14ac:dyDescent="0.25">
      <c r="A20" t="s">
        <v>76</v>
      </c>
      <c r="B20" t="s">
        <v>77</v>
      </c>
      <c r="C20">
        <v>10</v>
      </c>
      <c r="D20">
        <v>10</v>
      </c>
      <c r="E20">
        <v>10</v>
      </c>
      <c r="F20">
        <v>10</v>
      </c>
      <c r="G20">
        <v>11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12</v>
      </c>
      <c r="N20">
        <v>19</v>
      </c>
      <c r="O20">
        <v>10</v>
      </c>
      <c r="P20">
        <v>16</v>
      </c>
      <c r="Q20">
        <v>10</v>
      </c>
      <c r="R20">
        <v>10</v>
      </c>
      <c r="S20">
        <v>12</v>
      </c>
      <c r="T20">
        <v>10</v>
      </c>
      <c r="U20">
        <v>10</v>
      </c>
      <c r="V20">
        <v>36</v>
      </c>
      <c r="W20">
        <v>10</v>
      </c>
      <c r="X20">
        <v>17</v>
      </c>
      <c r="Y20">
        <v>22</v>
      </c>
      <c r="Z20">
        <v>26</v>
      </c>
      <c r="AA20">
        <v>17</v>
      </c>
    </row>
    <row r="21" spans="1:27" x14ac:dyDescent="0.25">
      <c r="A21" t="s">
        <v>78</v>
      </c>
      <c r="B21" t="s">
        <v>79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0.02</v>
      </c>
      <c r="X21">
        <v>0.01</v>
      </c>
      <c r="Y21">
        <v>0.01</v>
      </c>
      <c r="Z21">
        <v>0.01</v>
      </c>
      <c r="AA21">
        <v>0.01</v>
      </c>
    </row>
    <row r="22" spans="1:27" x14ac:dyDescent="0.25">
      <c r="A22" t="s">
        <v>80</v>
      </c>
      <c r="B22" t="s">
        <v>81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25">
      <c r="A23" t="s">
        <v>82</v>
      </c>
      <c r="B23" t="s">
        <v>81</v>
      </c>
      <c r="C23">
        <v>26</v>
      </c>
      <c r="D23">
        <v>26</v>
      </c>
      <c r="E23">
        <v>26</v>
      </c>
      <c r="F23">
        <v>30</v>
      </c>
      <c r="G23">
        <v>26</v>
      </c>
      <c r="H23">
        <v>26</v>
      </c>
      <c r="I23">
        <v>26</v>
      </c>
      <c r="J23">
        <v>26</v>
      </c>
      <c r="K23">
        <v>26</v>
      </c>
      <c r="L23">
        <v>26</v>
      </c>
      <c r="M23">
        <v>26</v>
      </c>
      <c r="N23">
        <v>26</v>
      </c>
      <c r="O23">
        <v>26</v>
      </c>
      <c r="P23">
        <v>26</v>
      </c>
      <c r="Q23">
        <v>26</v>
      </c>
      <c r="R23">
        <v>26</v>
      </c>
      <c r="S23">
        <v>26</v>
      </c>
      <c r="T23">
        <v>26</v>
      </c>
      <c r="U23">
        <v>26</v>
      </c>
      <c r="V23">
        <v>26</v>
      </c>
      <c r="W23">
        <v>26</v>
      </c>
      <c r="X23">
        <v>41</v>
      </c>
      <c r="Y23">
        <v>26</v>
      </c>
      <c r="Z23">
        <v>26</v>
      </c>
      <c r="AA23">
        <v>26</v>
      </c>
    </row>
    <row r="24" spans="1:27" ht="45" x14ac:dyDescent="0.25">
      <c r="A24" t="s">
        <v>83</v>
      </c>
      <c r="B24" s="1" t="s">
        <v>84</v>
      </c>
      <c r="D24">
        <v>16.600000000000001</v>
      </c>
      <c r="E24">
        <v>14.9</v>
      </c>
      <c r="F24">
        <v>18.600000000000001</v>
      </c>
      <c r="G24">
        <v>15.4</v>
      </c>
      <c r="H24">
        <v>18.3</v>
      </c>
      <c r="I24">
        <v>14.5</v>
      </c>
      <c r="J24">
        <v>15.8</v>
      </c>
      <c r="K24">
        <v>16.3</v>
      </c>
      <c r="L24">
        <v>13.5</v>
      </c>
      <c r="M24">
        <v>14.2</v>
      </c>
      <c r="N24">
        <v>14.5</v>
      </c>
      <c r="O24">
        <v>15.7</v>
      </c>
      <c r="P24">
        <v>13.7</v>
      </c>
      <c r="Q24">
        <v>15.1</v>
      </c>
      <c r="R24">
        <v>11</v>
      </c>
      <c r="S24">
        <v>11.7</v>
      </c>
      <c r="T24">
        <v>14.6</v>
      </c>
      <c r="U24">
        <v>13.1</v>
      </c>
      <c r="V24">
        <v>13.9</v>
      </c>
      <c r="W24">
        <v>26.4</v>
      </c>
      <c r="X24">
        <v>19.3</v>
      </c>
      <c r="Y24">
        <v>17.2</v>
      </c>
      <c r="Z24">
        <v>17.600000000000001</v>
      </c>
      <c r="AA24">
        <v>16.5</v>
      </c>
    </row>
    <row r="25" spans="1:27" x14ac:dyDescent="0.25">
      <c r="A25" t="s">
        <v>85</v>
      </c>
      <c r="B25" t="s">
        <v>86</v>
      </c>
      <c r="C25">
        <v>2E-3</v>
      </c>
      <c r="E25">
        <v>2E-3</v>
      </c>
      <c r="G25">
        <v>2E-3</v>
      </c>
      <c r="H25">
        <v>2E-3</v>
      </c>
      <c r="I25">
        <v>2E-3</v>
      </c>
      <c r="J25">
        <v>2E-3</v>
      </c>
      <c r="K25">
        <v>2E-3</v>
      </c>
      <c r="L25">
        <v>2E-3</v>
      </c>
      <c r="M25">
        <v>2E-3</v>
      </c>
      <c r="N25">
        <v>2E-3</v>
      </c>
      <c r="O25">
        <v>2E-3</v>
      </c>
      <c r="P25">
        <v>2E-3</v>
      </c>
      <c r="Q25">
        <v>2E-3</v>
      </c>
      <c r="R25">
        <v>2E-3</v>
      </c>
      <c r="S25">
        <v>2E-3</v>
      </c>
      <c r="T25">
        <v>2E-3</v>
      </c>
      <c r="U25">
        <v>2E-3</v>
      </c>
      <c r="V25">
        <v>2E-3</v>
      </c>
      <c r="W25">
        <v>2E-3</v>
      </c>
      <c r="X25">
        <v>2E-3</v>
      </c>
      <c r="Y25">
        <v>2E-3</v>
      </c>
      <c r="Z25">
        <v>2E-3</v>
      </c>
      <c r="AA25">
        <v>2E-3</v>
      </c>
    </row>
    <row r="26" spans="1:27" s="2" customFormat="1" x14ac:dyDescent="0.25">
      <c r="A26" s="2" t="s">
        <v>87</v>
      </c>
      <c r="B26" s="2" t="s">
        <v>88</v>
      </c>
      <c r="C26" s="2">
        <v>0.1</v>
      </c>
      <c r="D26" s="2">
        <v>0.1</v>
      </c>
      <c r="E26" s="2">
        <v>0.32</v>
      </c>
      <c r="F26" s="2">
        <v>0.1</v>
      </c>
      <c r="G26" s="2">
        <v>0.11</v>
      </c>
      <c r="H26" s="2">
        <v>0.1</v>
      </c>
      <c r="I26" s="2">
        <v>0.18</v>
      </c>
      <c r="J26" s="2">
        <v>0.1</v>
      </c>
      <c r="K26" s="2">
        <v>0.1</v>
      </c>
      <c r="L26" s="2">
        <v>0.1</v>
      </c>
      <c r="M26" s="2">
        <v>0.14000000000000001</v>
      </c>
      <c r="N26" s="2">
        <v>0.1</v>
      </c>
      <c r="O26" s="2">
        <v>0.1</v>
      </c>
      <c r="P26" s="2">
        <v>0.2</v>
      </c>
      <c r="Q26" s="2">
        <v>0.1</v>
      </c>
      <c r="R26" s="2">
        <v>0.14000000000000001</v>
      </c>
      <c r="S26" s="2">
        <v>0.13</v>
      </c>
      <c r="T26" s="2">
        <v>0.1</v>
      </c>
      <c r="U26" s="2">
        <v>0.1</v>
      </c>
      <c r="V26" s="2">
        <v>0.13</v>
      </c>
      <c r="W26" s="2">
        <v>0.15</v>
      </c>
      <c r="X26" s="2">
        <v>0.15</v>
      </c>
      <c r="Y26" s="2">
        <v>0.1</v>
      </c>
      <c r="Z26" s="2">
        <v>0.11</v>
      </c>
      <c r="AA26" s="2">
        <v>0.1</v>
      </c>
    </row>
    <row r="27" spans="1:27" s="2" customFormat="1" x14ac:dyDescent="0.25">
      <c r="A27" s="2" t="s">
        <v>89</v>
      </c>
      <c r="B27" s="2" t="s">
        <v>88</v>
      </c>
      <c r="C27" s="2">
        <v>0.15</v>
      </c>
      <c r="D27" s="2">
        <v>0.25</v>
      </c>
      <c r="E27" s="2">
        <v>0.35</v>
      </c>
      <c r="F27" s="2">
        <v>0.1</v>
      </c>
      <c r="G27" s="2">
        <v>0.19</v>
      </c>
      <c r="H27" s="2">
        <v>0.14000000000000001</v>
      </c>
      <c r="I27" s="2">
        <v>0.16</v>
      </c>
      <c r="J27" s="2">
        <v>0.13</v>
      </c>
      <c r="K27" s="2">
        <v>0.16</v>
      </c>
      <c r="L27" s="2">
        <v>0.63</v>
      </c>
      <c r="M27" s="2">
        <v>0.28000000000000003</v>
      </c>
      <c r="N27" s="2">
        <v>1.29</v>
      </c>
      <c r="O27" s="2">
        <v>0.31</v>
      </c>
      <c r="P27" s="2">
        <v>0.48</v>
      </c>
      <c r="Q27" s="2">
        <v>0.48</v>
      </c>
      <c r="R27" s="2">
        <v>0.22</v>
      </c>
      <c r="S27" s="2">
        <v>0.22</v>
      </c>
      <c r="T27" s="2">
        <v>0.21</v>
      </c>
      <c r="U27" s="2">
        <v>0.18</v>
      </c>
      <c r="V27" s="2">
        <v>0.28000000000000003</v>
      </c>
      <c r="W27" s="2">
        <v>0.4</v>
      </c>
      <c r="X27" s="2">
        <v>0.15</v>
      </c>
      <c r="Y27" s="2">
        <v>2.16</v>
      </c>
      <c r="Z27" s="2">
        <v>0.54</v>
      </c>
      <c r="AA27" s="2">
        <v>0.62</v>
      </c>
    </row>
    <row r="28" spans="1:27" x14ac:dyDescent="0.25">
      <c r="A28" t="s">
        <v>90</v>
      </c>
      <c r="B28" t="s">
        <v>91</v>
      </c>
      <c r="C28">
        <v>0.05</v>
      </c>
      <c r="D28">
        <v>0.16</v>
      </c>
      <c r="E28">
        <v>0.05</v>
      </c>
      <c r="F28">
        <v>0.21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0.05</v>
      </c>
      <c r="N28">
        <v>0.05</v>
      </c>
      <c r="O28">
        <v>0.05</v>
      </c>
      <c r="P28">
        <v>0.05</v>
      </c>
      <c r="Q28">
        <v>0.42</v>
      </c>
      <c r="R28">
        <v>0.05</v>
      </c>
      <c r="S28">
        <v>0.05</v>
      </c>
      <c r="T28">
        <v>0.05</v>
      </c>
      <c r="U28">
        <v>0.05</v>
      </c>
      <c r="V28">
        <v>0.05</v>
      </c>
      <c r="W28">
        <v>0.05</v>
      </c>
      <c r="X28">
        <v>0.05</v>
      </c>
      <c r="Y28">
        <v>0.05</v>
      </c>
      <c r="Z28">
        <v>0.05</v>
      </c>
      <c r="AA28">
        <v>0.05</v>
      </c>
    </row>
    <row r="29" spans="1:27" x14ac:dyDescent="0.25">
      <c r="A29" t="s">
        <v>92</v>
      </c>
      <c r="B29" t="s">
        <v>93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0.04</v>
      </c>
      <c r="Z29">
        <v>0.02</v>
      </c>
      <c r="AA29">
        <v>0.02</v>
      </c>
    </row>
    <row r="30" spans="1:27" x14ac:dyDescent="0.25">
      <c r="A30" t="s">
        <v>94</v>
      </c>
      <c r="B30" t="s">
        <v>95</v>
      </c>
      <c r="C30">
        <v>0.1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  <c r="Z30">
        <v>0.1</v>
      </c>
      <c r="AA30">
        <v>0.1</v>
      </c>
    </row>
    <row r="31" spans="1:27" x14ac:dyDescent="0.25">
      <c r="A31" t="s">
        <v>96</v>
      </c>
      <c r="B31" t="s">
        <v>97</v>
      </c>
      <c r="C31">
        <v>0.03</v>
      </c>
      <c r="D31">
        <v>0.05</v>
      </c>
      <c r="E31">
        <v>0.05</v>
      </c>
      <c r="F31">
        <v>2.5000000000000001E-2</v>
      </c>
      <c r="G31">
        <v>0.05</v>
      </c>
      <c r="H31">
        <v>0.04</v>
      </c>
      <c r="I31">
        <v>0.06</v>
      </c>
      <c r="J31">
        <v>0.05</v>
      </c>
      <c r="K31">
        <v>0.04</v>
      </c>
      <c r="L31">
        <v>0.03</v>
      </c>
      <c r="M31">
        <v>7.0000000000000007E-2</v>
      </c>
      <c r="N31">
        <v>7.0000000000000007E-2</v>
      </c>
      <c r="O31">
        <v>0.09</v>
      </c>
      <c r="P31">
        <v>0.08</v>
      </c>
      <c r="Q31">
        <v>0.05</v>
      </c>
      <c r="R31">
        <v>0.05</v>
      </c>
      <c r="S31">
        <v>7.0000000000000007E-2</v>
      </c>
      <c r="T31">
        <v>0.04</v>
      </c>
      <c r="U31">
        <v>0.03</v>
      </c>
      <c r="V31">
        <v>0.03</v>
      </c>
      <c r="W31">
        <v>0.06</v>
      </c>
      <c r="X31">
        <v>4.5999999999999999E-2</v>
      </c>
      <c r="Y31">
        <v>0.156</v>
      </c>
      <c r="Z31">
        <v>0.20599999999999999</v>
      </c>
      <c r="AA31">
        <v>0.15</v>
      </c>
    </row>
    <row r="32" spans="1:27" x14ac:dyDescent="0.25">
      <c r="A32" t="s">
        <v>98</v>
      </c>
      <c r="B32" t="s">
        <v>97</v>
      </c>
      <c r="C32">
        <v>0.04</v>
      </c>
      <c r="D32">
        <v>0.06</v>
      </c>
      <c r="E32">
        <v>7.0000000000000007E-2</v>
      </c>
      <c r="F32">
        <v>2.5000000000000001E-2</v>
      </c>
      <c r="G32">
        <v>0.05</v>
      </c>
      <c r="H32">
        <v>0.04</v>
      </c>
      <c r="I32">
        <v>0.04</v>
      </c>
      <c r="J32">
        <v>0.05</v>
      </c>
      <c r="K32">
        <v>0.04</v>
      </c>
      <c r="L32">
        <v>0.06</v>
      </c>
      <c r="M32">
        <v>7.0000000000000007E-2</v>
      </c>
      <c r="N32">
        <v>0.15</v>
      </c>
      <c r="O32">
        <v>0.1</v>
      </c>
      <c r="P32">
        <v>0.08</v>
      </c>
      <c r="Q32">
        <v>0.09</v>
      </c>
      <c r="R32">
        <v>0.05</v>
      </c>
      <c r="S32">
        <v>7.0000000000000007E-2</v>
      </c>
      <c r="T32">
        <v>0.06</v>
      </c>
      <c r="U32">
        <v>0.04</v>
      </c>
      <c r="V32">
        <v>7.0000000000000007E-2</v>
      </c>
      <c r="W32">
        <v>0.08</v>
      </c>
      <c r="X32">
        <v>6.5000000000000002E-2</v>
      </c>
      <c r="Y32">
        <v>0.27300000000000002</v>
      </c>
      <c r="Z32">
        <v>0.31900000000000001</v>
      </c>
      <c r="AA32">
        <v>0.24299999999999999</v>
      </c>
    </row>
    <row r="33" spans="1:27" x14ac:dyDescent="0.25">
      <c r="A33" t="s">
        <v>99</v>
      </c>
      <c r="B33" t="s">
        <v>100</v>
      </c>
      <c r="C33">
        <v>2.0000000000000001E-4</v>
      </c>
      <c r="D33">
        <v>2.0000000000000001E-4</v>
      </c>
      <c r="E33">
        <v>2.0000000000000001E-4</v>
      </c>
      <c r="F33">
        <v>2.0000000000000001E-4</v>
      </c>
      <c r="G33">
        <v>2.0000000000000001E-4</v>
      </c>
      <c r="H33">
        <v>2.0000000000000001E-4</v>
      </c>
      <c r="I33">
        <v>2.0000000000000001E-4</v>
      </c>
      <c r="J33">
        <v>2.0000000000000001E-4</v>
      </c>
      <c r="K33">
        <v>2.0000000000000001E-4</v>
      </c>
      <c r="L33">
        <v>2.0000000000000001E-4</v>
      </c>
      <c r="M33">
        <v>2.0000000000000001E-4</v>
      </c>
      <c r="N33">
        <v>2.0000000000000001E-4</v>
      </c>
      <c r="O33">
        <v>2.0000000000000001E-4</v>
      </c>
      <c r="P33">
        <v>2.0000000000000001E-4</v>
      </c>
      <c r="Q33">
        <v>2.0000000000000001E-4</v>
      </c>
      <c r="R33">
        <v>2.0000000000000001E-4</v>
      </c>
      <c r="S33">
        <v>2.0000000000000001E-4</v>
      </c>
      <c r="T33">
        <v>2.0000000000000001E-4</v>
      </c>
      <c r="U33">
        <v>2.0000000000000001E-4</v>
      </c>
      <c r="V33">
        <v>2.0000000000000001E-4</v>
      </c>
      <c r="W33">
        <v>2.0000000000000001E-4</v>
      </c>
      <c r="X33">
        <v>2.0000000000000001E-4</v>
      </c>
      <c r="Y33">
        <v>2.0000000000000001E-4</v>
      </c>
      <c r="Z33">
        <v>2.0000000000000001E-4</v>
      </c>
      <c r="AA33">
        <v>2.0000000000000001E-4</v>
      </c>
    </row>
    <row r="34" spans="1:27" x14ac:dyDescent="0.25">
      <c r="A34" t="s">
        <v>101</v>
      </c>
      <c r="B34" t="s">
        <v>102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  <c r="M34">
        <v>0.01</v>
      </c>
      <c r="N34">
        <v>0.01</v>
      </c>
      <c r="O34">
        <v>0.01</v>
      </c>
      <c r="P34">
        <v>0.01</v>
      </c>
      <c r="Q34">
        <v>0.01</v>
      </c>
      <c r="R34">
        <v>0.01</v>
      </c>
      <c r="S34">
        <v>0.01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</row>
    <row r="35" spans="1:27" x14ac:dyDescent="0.25">
      <c r="A35" t="s">
        <v>103</v>
      </c>
      <c r="B35" t="s">
        <v>104</v>
      </c>
      <c r="C35">
        <v>5.93</v>
      </c>
      <c r="D35">
        <v>1.1499999999999999</v>
      </c>
      <c r="E35">
        <v>9.31</v>
      </c>
      <c r="F35">
        <v>1.39</v>
      </c>
      <c r="G35">
        <v>1.21</v>
      </c>
      <c r="H35">
        <v>1.32</v>
      </c>
      <c r="I35">
        <v>1.39</v>
      </c>
      <c r="J35">
        <v>3.63</v>
      </c>
      <c r="K35">
        <v>1.67</v>
      </c>
      <c r="L35">
        <v>0.8</v>
      </c>
      <c r="M35">
        <v>0.89</v>
      </c>
      <c r="N35">
        <v>0.93</v>
      </c>
      <c r="O35">
        <v>1.04</v>
      </c>
      <c r="P35">
        <v>1.21</v>
      </c>
      <c r="Q35">
        <v>1.32</v>
      </c>
      <c r="R35">
        <v>0.02</v>
      </c>
      <c r="S35">
        <v>1.03</v>
      </c>
      <c r="T35">
        <v>1.1399999999999999</v>
      </c>
      <c r="U35">
        <v>1.03</v>
      </c>
      <c r="V35">
        <v>1.18</v>
      </c>
      <c r="W35">
        <v>1.27</v>
      </c>
      <c r="X35">
        <v>1.59</v>
      </c>
      <c r="Y35">
        <v>1.04</v>
      </c>
      <c r="Z35">
        <v>0.98</v>
      </c>
      <c r="AA35">
        <v>1.1399999999999999</v>
      </c>
    </row>
    <row r="36" spans="1:27" x14ac:dyDescent="0.25">
      <c r="A36" t="s">
        <v>105</v>
      </c>
      <c r="B36" t="s">
        <v>106</v>
      </c>
      <c r="C36">
        <v>0.05</v>
      </c>
      <c r="D36">
        <v>0.02</v>
      </c>
      <c r="E36">
        <v>0.05</v>
      </c>
      <c r="F36">
        <v>0.02</v>
      </c>
      <c r="G36">
        <v>0.02</v>
      </c>
      <c r="H36">
        <v>0.02</v>
      </c>
      <c r="I36">
        <v>0.02</v>
      </c>
      <c r="J36">
        <v>0.02</v>
      </c>
      <c r="K36">
        <v>0.02</v>
      </c>
      <c r="L36">
        <v>0.02</v>
      </c>
      <c r="M36">
        <v>0.02</v>
      </c>
      <c r="N36">
        <v>0.02</v>
      </c>
      <c r="O36">
        <v>0.02</v>
      </c>
      <c r="P36">
        <v>0.02</v>
      </c>
      <c r="Q36">
        <v>0.02</v>
      </c>
      <c r="R36">
        <v>0.02</v>
      </c>
      <c r="S36">
        <v>0.02</v>
      </c>
      <c r="T36">
        <v>0.02</v>
      </c>
      <c r="U36">
        <v>0.03</v>
      </c>
      <c r="V36">
        <v>0.03</v>
      </c>
      <c r="W36">
        <v>0.02</v>
      </c>
      <c r="X36">
        <v>0.02</v>
      </c>
      <c r="Y36">
        <v>0.03</v>
      </c>
      <c r="Z36">
        <v>0.02</v>
      </c>
      <c r="AA36">
        <v>0.03</v>
      </c>
    </row>
    <row r="37" spans="1:27" ht="45" x14ac:dyDescent="0.25">
      <c r="A37" t="s">
        <v>107</v>
      </c>
      <c r="B37" s="1" t="s">
        <v>108</v>
      </c>
      <c r="C37">
        <v>7.0000000000000007E-2</v>
      </c>
      <c r="D37">
        <v>0.06</v>
      </c>
      <c r="E37">
        <v>0.36</v>
      </c>
      <c r="F37">
        <v>0.06</v>
      </c>
      <c r="G37">
        <v>0.06</v>
      </c>
      <c r="H37">
        <v>0.06</v>
      </c>
      <c r="I37">
        <v>0.14000000000000001</v>
      </c>
      <c r="J37">
        <v>0.23</v>
      </c>
      <c r="K37">
        <v>0.06</v>
      </c>
      <c r="L37">
        <v>0.06</v>
      </c>
      <c r="M37">
        <v>0.1</v>
      </c>
      <c r="N37">
        <v>0.16</v>
      </c>
      <c r="O37">
        <v>0.06</v>
      </c>
      <c r="P37">
        <v>0.06</v>
      </c>
      <c r="Q37">
        <v>0.06</v>
      </c>
      <c r="R37">
        <v>0.06</v>
      </c>
      <c r="S37">
        <v>0.06</v>
      </c>
      <c r="T37">
        <v>0.06</v>
      </c>
      <c r="U37">
        <v>0.06</v>
      </c>
      <c r="V37">
        <v>0.08</v>
      </c>
      <c r="W37">
        <v>0.06</v>
      </c>
      <c r="X37">
        <v>0.06</v>
      </c>
      <c r="Y37">
        <v>0.06</v>
      </c>
      <c r="Z37">
        <v>0.06</v>
      </c>
      <c r="AA37">
        <v>0.08</v>
      </c>
    </row>
    <row r="38" spans="1:27" x14ac:dyDescent="0.25">
      <c r="A38" t="s">
        <v>109</v>
      </c>
      <c r="B38" t="s">
        <v>86</v>
      </c>
      <c r="C38">
        <v>2.5</v>
      </c>
      <c r="D38">
        <v>2.5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  <c r="P38">
        <v>2.5</v>
      </c>
      <c r="Q38">
        <v>2.5</v>
      </c>
      <c r="R38">
        <v>2.5</v>
      </c>
      <c r="S38">
        <v>2.5</v>
      </c>
      <c r="T38">
        <v>2.5</v>
      </c>
      <c r="U38">
        <v>2.5</v>
      </c>
      <c r="V38">
        <v>2.5</v>
      </c>
      <c r="W38">
        <v>2.5</v>
      </c>
      <c r="X38">
        <v>2.5</v>
      </c>
      <c r="Y38">
        <v>2.5</v>
      </c>
      <c r="Z38">
        <v>2.5</v>
      </c>
      <c r="AA38">
        <v>2.5</v>
      </c>
    </row>
    <row r="39" spans="1:27" x14ac:dyDescent="0.25">
      <c r="A39" t="s">
        <v>110</v>
      </c>
      <c r="B39" t="s">
        <v>81</v>
      </c>
      <c r="C39">
        <v>7.28</v>
      </c>
      <c r="D39">
        <v>7.73</v>
      </c>
      <c r="E39">
        <v>8.4499999999999993</v>
      </c>
      <c r="F39">
        <v>6.36</v>
      </c>
      <c r="G39">
        <v>7.69</v>
      </c>
      <c r="H39">
        <v>5.6</v>
      </c>
      <c r="I39">
        <v>4.47</v>
      </c>
      <c r="J39">
        <v>4.25</v>
      </c>
      <c r="K39">
        <v>8.64</v>
      </c>
      <c r="L39">
        <v>8.77</v>
      </c>
      <c r="M39">
        <v>6.98</v>
      </c>
      <c r="N39">
        <v>7.45</v>
      </c>
      <c r="O39">
        <v>5.53</v>
      </c>
      <c r="P39">
        <v>7.18</v>
      </c>
      <c r="Q39">
        <v>7.49</v>
      </c>
      <c r="R39">
        <v>5.22</v>
      </c>
      <c r="S39">
        <v>6.3</v>
      </c>
      <c r="T39">
        <v>5.68</v>
      </c>
      <c r="U39">
        <v>7.28</v>
      </c>
      <c r="V39">
        <v>7.52</v>
      </c>
      <c r="W39">
        <v>7.68</v>
      </c>
      <c r="X39">
        <v>7.27</v>
      </c>
      <c r="Z39">
        <v>7.98</v>
      </c>
      <c r="AA39">
        <v>5.04</v>
      </c>
    </row>
    <row r="40" spans="1:27" x14ac:dyDescent="0.25">
      <c r="A40" t="s">
        <v>111</v>
      </c>
      <c r="B40" t="s">
        <v>46</v>
      </c>
      <c r="C40">
        <v>7.37</v>
      </c>
      <c r="D40">
        <v>6.68</v>
      </c>
      <c r="E40">
        <v>6.72</v>
      </c>
      <c r="F40">
        <v>8.16</v>
      </c>
      <c r="G40">
        <v>7.8</v>
      </c>
      <c r="H40">
        <v>6.86</v>
      </c>
      <c r="I40">
        <v>7.12</v>
      </c>
      <c r="J40">
        <v>7.76</v>
      </c>
      <c r="K40">
        <v>6.69</v>
      </c>
      <c r="L40">
        <v>6.99</v>
      </c>
      <c r="M40">
        <v>7.15</v>
      </c>
      <c r="N40">
        <v>6.55</v>
      </c>
      <c r="O40">
        <v>5.93</v>
      </c>
      <c r="P40">
        <v>6.6</v>
      </c>
      <c r="Q40">
        <v>7.28</v>
      </c>
      <c r="R40">
        <v>7.13</v>
      </c>
      <c r="S40">
        <v>7.29</v>
      </c>
      <c r="T40">
        <v>6.49</v>
      </c>
      <c r="U40">
        <v>6.34</v>
      </c>
      <c r="V40">
        <v>6.46</v>
      </c>
      <c r="W40">
        <v>7.24</v>
      </c>
      <c r="X40">
        <v>7.24</v>
      </c>
      <c r="Y40">
        <v>7.96</v>
      </c>
      <c r="Z40">
        <v>6.35</v>
      </c>
      <c r="AA40">
        <v>6.63</v>
      </c>
    </row>
    <row r="41" spans="1:27" x14ac:dyDescent="0.25">
      <c r="A41" t="s">
        <v>112</v>
      </c>
      <c r="B41" t="s">
        <v>113</v>
      </c>
      <c r="C41">
        <v>5.0000000000000001E-3</v>
      </c>
      <c r="D41">
        <v>5.0000000000000001E-3</v>
      </c>
      <c r="E41">
        <v>5.0000000000000001E-3</v>
      </c>
      <c r="F41">
        <v>5.0000000000000001E-3</v>
      </c>
      <c r="G41">
        <v>5.0000000000000001E-3</v>
      </c>
      <c r="H41">
        <v>5.0000000000000001E-3</v>
      </c>
      <c r="I41">
        <v>5.0000000000000001E-3</v>
      </c>
      <c r="J41">
        <v>5.0000000000000001E-3</v>
      </c>
      <c r="K41">
        <v>5.0000000000000001E-3</v>
      </c>
      <c r="L41">
        <v>5.0000000000000001E-3</v>
      </c>
      <c r="M41">
        <v>5.0000000000000001E-3</v>
      </c>
      <c r="N41">
        <v>5.0000000000000001E-3</v>
      </c>
      <c r="O41">
        <v>0.01</v>
      </c>
      <c r="P41">
        <v>5.0000000000000001E-3</v>
      </c>
      <c r="Q41">
        <v>5.0000000000000001E-3</v>
      </c>
      <c r="R41">
        <v>5.0000000000000001E-3</v>
      </c>
      <c r="S41">
        <v>5.0000000000000001E-3</v>
      </c>
      <c r="T41">
        <v>5.0000000000000001E-3</v>
      </c>
      <c r="U41">
        <v>5.0000000000000001E-3</v>
      </c>
      <c r="V41">
        <v>5.0000000000000001E-3</v>
      </c>
      <c r="W41">
        <v>5.0000000000000001E-3</v>
      </c>
      <c r="X41">
        <v>5.0000000000000001E-3</v>
      </c>
      <c r="Y41">
        <v>5.0000000000000001E-3</v>
      </c>
      <c r="Z41">
        <v>5.0000000000000001E-3</v>
      </c>
      <c r="AA41">
        <v>5.0000000000000001E-3</v>
      </c>
    </row>
    <row r="42" spans="1:27" x14ac:dyDescent="0.25">
      <c r="A42" t="s">
        <v>114</v>
      </c>
      <c r="B42" t="s">
        <v>115</v>
      </c>
      <c r="C42">
        <v>0.01</v>
      </c>
      <c r="D42">
        <v>0.01</v>
      </c>
      <c r="E42">
        <v>0.01</v>
      </c>
      <c r="F42">
        <v>0.01</v>
      </c>
      <c r="G42">
        <v>0.01</v>
      </c>
      <c r="H42">
        <v>0.01</v>
      </c>
      <c r="I42">
        <v>0.01</v>
      </c>
      <c r="J42">
        <v>0.01</v>
      </c>
      <c r="K42">
        <v>0.01</v>
      </c>
      <c r="L42">
        <v>0.01</v>
      </c>
      <c r="M42">
        <v>0.01</v>
      </c>
      <c r="N42">
        <v>0.01</v>
      </c>
      <c r="O42">
        <v>0.01</v>
      </c>
      <c r="P42">
        <v>0.01</v>
      </c>
      <c r="Q42">
        <v>0.01</v>
      </c>
      <c r="R42">
        <v>0.01</v>
      </c>
      <c r="S42">
        <v>0.01</v>
      </c>
      <c r="T42">
        <v>0.01</v>
      </c>
      <c r="U42">
        <v>0.01</v>
      </c>
      <c r="V42">
        <v>0.01</v>
      </c>
      <c r="W42">
        <v>0.01</v>
      </c>
      <c r="X42">
        <v>0.01</v>
      </c>
      <c r="Y42">
        <v>0.01</v>
      </c>
      <c r="Z42">
        <v>0.01</v>
      </c>
      <c r="AA42">
        <v>0.01</v>
      </c>
    </row>
    <row r="43" spans="1:27" x14ac:dyDescent="0.25">
      <c r="A43" t="s">
        <v>116</v>
      </c>
      <c r="B43" t="s">
        <v>117</v>
      </c>
      <c r="C43">
        <v>40</v>
      </c>
      <c r="D43">
        <v>44</v>
      </c>
      <c r="E43">
        <v>58.5</v>
      </c>
      <c r="F43">
        <v>32.5</v>
      </c>
      <c r="G43">
        <v>32</v>
      </c>
      <c r="H43">
        <v>51.5</v>
      </c>
      <c r="I43">
        <v>65.5</v>
      </c>
      <c r="J43">
        <v>90.5</v>
      </c>
      <c r="K43">
        <v>49</v>
      </c>
      <c r="L43">
        <v>35</v>
      </c>
      <c r="M43">
        <v>17.100000000000001</v>
      </c>
      <c r="N43">
        <v>28</v>
      </c>
      <c r="O43">
        <v>43.5</v>
      </c>
      <c r="P43">
        <v>33</v>
      </c>
      <c r="Q43">
        <v>23.5</v>
      </c>
      <c r="R43">
        <v>30</v>
      </c>
      <c r="S43">
        <v>38</v>
      </c>
      <c r="T43">
        <v>34.5</v>
      </c>
      <c r="U43">
        <v>40.5</v>
      </c>
      <c r="V43">
        <v>33.5</v>
      </c>
      <c r="W43">
        <v>31</v>
      </c>
      <c r="X43">
        <v>40</v>
      </c>
      <c r="Y43">
        <v>42</v>
      </c>
      <c r="Z43">
        <v>40</v>
      </c>
      <c r="AA43">
        <v>52</v>
      </c>
    </row>
    <row r="44" spans="1:27" s="20" customFormat="1" x14ac:dyDescent="0.25">
      <c r="A44" s="20" t="s">
        <v>118</v>
      </c>
      <c r="B44" s="20" t="s">
        <v>119</v>
      </c>
      <c r="C44" s="20">
        <v>11</v>
      </c>
      <c r="D44" s="20">
        <v>11</v>
      </c>
      <c r="E44" s="20">
        <v>11</v>
      </c>
      <c r="F44" s="20">
        <v>11</v>
      </c>
      <c r="G44" s="20">
        <v>11</v>
      </c>
      <c r="H44" s="20">
        <v>11</v>
      </c>
      <c r="I44" s="20">
        <v>11</v>
      </c>
      <c r="J44" s="20">
        <v>11</v>
      </c>
      <c r="K44" s="20">
        <v>20</v>
      </c>
      <c r="L44" s="20">
        <v>16.5</v>
      </c>
      <c r="M44" s="20">
        <v>16</v>
      </c>
      <c r="N44" s="20">
        <v>23</v>
      </c>
      <c r="O44" s="20">
        <v>11</v>
      </c>
      <c r="P44" s="20">
        <v>21</v>
      </c>
      <c r="Q44" s="20">
        <v>11</v>
      </c>
      <c r="R44" s="20">
        <v>11</v>
      </c>
      <c r="S44" s="20">
        <v>11</v>
      </c>
      <c r="T44" s="20">
        <v>11</v>
      </c>
      <c r="U44" s="20">
        <v>11</v>
      </c>
      <c r="V44" s="20">
        <v>11</v>
      </c>
      <c r="W44" s="20">
        <v>11</v>
      </c>
      <c r="X44" s="20">
        <v>11</v>
      </c>
      <c r="Y44" s="20">
        <v>17.5</v>
      </c>
      <c r="Z44" s="20">
        <v>12</v>
      </c>
      <c r="AA44" s="20">
        <v>11.5</v>
      </c>
    </row>
    <row r="45" spans="1:27" x14ac:dyDescent="0.25">
      <c r="A45" t="s">
        <v>120</v>
      </c>
      <c r="B45" t="s">
        <v>121</v>
      </c>
      <c r="C45">
        <v>0.3</v>
      </c>
      <c r="E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  <c r="X45">
        <v>0.3</v>
      </c>
      <c r="Y45">
        <v>0.3</v>
      </c>
      <c r="Z45">
        <v>0.3</v>
      </c>
      <c r="AA45">
        <v>0.3</v>
      </c>
    </row>
    <row r="46" spans="1:27" x14ac:dyDescent="0.25">
      <c r="A46" t="s">
        <v>122</v>
      </c>
      <c r="B46" t="s">
        <v>123</v>
      </c>
      <c r="C46">
        <v>3.51</v>
      </c>
      <c r="D46">
        <v>3.47</v>
      </c>
      <c r="E46">
        <v>5.66</v>
      </c>
      <c r="F46">
        <v>4.04</v>
      </c>
      <c r="G46">
        <v>3.73</v>
      </c>
      <c r="H46">
        <v>4.12</v>
      </c>
      <c r="I46">
        <v>4.2</v>
      </c>
      <c r="J46">
        <v>5.03</v>
      </c>
      <c r="K46">
        <v>4.6100000000000003</v>
      </c>
      <c r="L46">
        <v>2.84</v>
      </c>
      <c r="M46">
        <v>5.38</v>
      </c>
      <c r="N46">
        <v>2.14</v>
      </c>
      <c r="O46">
        <v>5.59</v>
      </c>
      <c r="P46">
        <v>3.28</v>
      </c>
      <c r="Q46">
        <v>3.53</v>
      </c>
      <c r="R46">
        <v>3.44</v>
      </c>
      <c r="S46">
        <v>4.04</v>
      </c>
      <c r="T46">
        <v>3.44</v>
      </c>
      <c r="U46">
        <v>3.87</v>
      </c>
      <c r="V46">
        <v>4.6100000000000003</v>
      </c>
      <c r="W46">
        <v>5.17</v>
      </c>
      <c r="X46">
        <v>4.5999999999999996</v>
      </c>
      <c r="Y46">
        <v>3.79</v>
      </c>
      <c r="Z46">
        <v>3.48</v>
      </c>
      <c r="AA46">
        <v>3.16</v>
      </c>
    </row>
    <row r="47" spans="1:27" x14ac:dyDescent="0.25">
      <c r="A47" t="s">
        <v>124</v>
      </c>
      <c r="B47" t="s">
        <v>125</v>
      </c>
      <c r="C47">
        <v>2E-3</v>
      </c>
      <c r="D47">
        <v>2E-3</v>
      </c>
      <c r="E47">
        <v>2E-3</v>
      </c>
      <c r="F47">
        <v>2E-3</v>
      </c>
      <c r="G47">
        <v>2E-3</v>
      </c>
      <c r="H47">
        <v>2E-3</v>
      </c>
      <c r="I47">
        <v>2E-3</v>
      </c>
      <c r="J47">
        <v>2E-3</v>
      </c>
      <c r="K47">
        <v>2E-3</v>
      </c>
      <c r="L47">
        <v>2E-3</v>
      </c>
      <c r="M47">
        <v>2E-3</v>
      </c>
      <c r="N47">
        <v>2E-3</v>
      </c>
      <c r="O47">
        <v>2E-3</v>
      </c>
      <c r="P47">
        <v>2E-3</v>
      </c>
      <c r="Q47">
        <v>2E-3</v>
      </c>
      <c r="R47">
        <v>2E-3</v>
      </c>
      <c r="S47">
        <v>2E-3</v>
      </c>
      <c r="T47">
        <v>2E-3</v>
      </c>
      <c r="U47">
        <v>2E-3</v>
      </c>
      <c r="V47">
        <v>2E-3</v>
      </c>
      <c r="W47">
        <v>2E-3</v>
      </c>
      <c r="X47">
        <v>2E-3</v>
      </c>
      <c r="Y47">
        <v>2E-3</v>
      </c>
      <c r="Z47">
        <v>2E-3</v>
      </c>
      <c r="AA47">
        <v>2E-3</v>
      </c>
    </row>
    <row r="48" spans="1:27" x14ac:dyDescent="0.25">
      <c r="A48" t="s">
        <v>126</v>
      </c>
      <c r="B48" t="s">
        <v>127</v>
      </c>
      <c r="D48">
        <v>23.5</v>
      </c>
      <c r="E48">
        <v>28.5</v>
      </c>
      <c r="F48">
        <v>32</v>
      </c>
      <c r="G48">
        <v>27.5</v>
      </c>
      <c r="H48">
        <v>29.2</v>
      </c>
      <c r="I48">
        <v>30.3</v>
      </c>
      <c r="J48">
        <v>28.8</v>
      </c>
      <c r="K48">
        <v>26.4</v>
      </c>
      <c r="L48">
        <v>28.3</v>
      </c>
      <c r="M48">
        <v>29.9</v>
      </c>
      <c r="N48">
        <v>29.5</v>
      </c>
      <c r="O48">
        <v>27</v>
      </c>
      <c r="P48">
        <v>30</v>
      </c>
      <c r="Q48">
        <v>34.700000000000003</v>
      </c>
      <c r="R48">
        <v>29.9</v>
      </c>
      <c r="S48">
        <v>30</v>
      </c>
      <c r="T48">
        <v>32.9</v>
      </c>
      <c r="U48">
        <v>29.1</v>
      </c>
      <c r="V48">
        <v>28.5</v>
      </c>
      <c r="W48">
        <v>30.3</v>
      </c>
      <c r="X48">
        <v>29.7</v>
      </c>
      <c r="Y48">
        <v>28.4</v>
      </c>
      <c r="Z48">
        <v>30</v>
      </c>
      <c r="AA48">
        <v>27</v>
      </c>
    </row>
    <row r="49" spans="1:27" x14ac:dyDescent="0.25">
      <c r="A49" t="s">
        <v>128</v>
      </c>
      <c r="B49" t="s">
        <v>127</v>
      </c>
      <c r="C49">
        <v>27</v>
      </c>
      <c r="D49">
        <v>23.5</v>
      </c>
      <c r="E49">
        <v>24</v>
      </c>
      <c r="F49">
        <v>26</v>
      </c>
      <c r="G49">
        <v>27.5</v>
      </c>
      <c r="H49">
        <v>27</v>
      </c>
      <c r="I49">
        <v>29.2</v>
      </c>
      <c r="J49">
        <v>27</v>
      </c>
      <c r="K49">
        <v>24.2</v>
      </c>
      <c r="L49">
        <v>28</v>
      </c>
      <c r="M49">
        <v>26.7</v>
      </c>
      <c r="N49">
        <v>28</v>
      </c>
      <c r="O49">
        <v>27.7</v>
      </c>
      <c r="P49">
        <v>26.9</v>
      </c>
      <c r="Q49">
        <v>26.6</v>
      </c>
      <c r="R49">
        <v>25.3</v>
      </c>
      <c r="S49">
        <v>28</v>
      </c>
      <c r="T49">
        <v>28.4</v>
      </c>
      <c r="U49">
        <v>27.3</v>
      </c>
      <c r="V49">
        <v>27.1</v>
      </c>
      <c r="W49">
        <v>27.3</v>
      </c>
      <c r="X49">
        <v>28.4</v>
      </c>
      <c r="Y49">
        <v>27.1</v>
      </c>
      <c r="Z49">
        <v>27.6</v>
      </c>
      <c r="AA49">
        <v>27</v>
      </c>
    </row>
    <row r="50" spans="1:27" x14ac:dyDescent="0.25">
      <c r="A50" t="s">
        <v>129</v>
      </c>
      <c r="B50" t="s">
        <v>130</v>
      </c>
      <c r="C50">
        <v>22.8</v>
      </c>
      <c r="D50">
        <v>5.58</v>
      </c>
      <c r="E50">
        <v>5.29</v>
      </c>
      <c r="F50">
        <v>5.05</v>
      </c>
      <c r="G50">
        <v>4.47</v>
      </c>
      <c r="H50">
        <v>3.91</v>
      </c>
      <c r="I50">
        <v>4.3</v>
      </c>
      <c r="J50">
        <v>4.57</v>
      </c>
      <c r="K50">
        <v>10.9</v>
      </c>
      <c r="L50">
        <v>10.1</v>
      </c>
      <c r="M50">
        <v>13</v>
      </c>
      <c r="N50">
        <v>37.4</v>
      </c>
      <c r="O50">
        <v>8.9499999999999993</v>
      </c>
      <c r="P50">
        <v>8.69</v>
      </c>
      <c r="Q50">
        <v>5.3</v>
      </c>
      <c r="R50">
        <v>2.85</v>
      </c>
      <c r="S50">
        <v>3.23</v>
      </c>
      <c r="T50">
        <v>2.92</v>
      </c>
      <c r="U50">
        <v>4.05</v>
      </c>
      <c r="V50">
        <v>19.100000000000001</v>
      </c>
      <c r="W50">
        <v>8.08</v>
      </c>
      <c r="X50">
        <v>5.84</v>
      </c>
      <c r="Y50">
        <v>32.9</v>
      </c>
      <c r="Z50">
        <v>26</v>
      </c>
      <c r="AA50">
        <v>14.6</v>
      </c>
    </row>
    <row r="51" spans="1:27" x14ac:dyDescent="0.25">
      <c r="A51" t="s">
        <v>131</v>
      </c>
      <c r="B51" t="s">
        <v>132</v>
      </c>
      <c r="C51">
        <v>0.02</v>
      </c>
      <c r="D51">
        <v>0.02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v>0.02</v>
      </c>
      <c r="K51">
        <v>0.02</v>
      </c>
      <c r="L51">
        <v>0.02</v>
      </c>
      <c r="M51">
        <v>0.02</v>
      </c>
      <c r="N51">
        <v>0.02</v>
      </c>
      <c r="O51">
        <v>0.02</v>
      </c>
      <c r="P51">
        <v>0.02</v>
      </c>
      <c r="Q51">
        <v>0.02</v>
      </c>
      <c r="R51">
        <v>0.02</v>
      </c>
      <c r="S51">
        <v>0.02</v>
      </c>
      <c r="T51">
        <v>0.02</v>
      </c>
      <c r="U51">
        <v>0.02</v>
      </c>
      <c r="V51">
        <v>0.02</v>
      </c>
      <c r="W51">
        <v>0.02</v>
      </c>
      <c r="X51">
        <v>0.02</v>
      </c>
      <c r="Y51">
        <v>0.02</v>
      </c>
      <c r="Z51">
        <v>0.02</v>
      </c>
      <c r="AA51">
        <v>0.01</v>
      </c>
    </row>
    <row r="52" spans="1:27" x14ac:dyDescent="0.25">
      <c r="A52" t="s">
        <v>133</v>
      </c>
      <c r="B52" t="s">
        <v>134</v>
      </c>
      <c r="C52">
        <v>0.1</v>
      </c>
      <c r="D52">
        <v>0.1</v>
      </c>
      <c r="E52">
        <v>0.1</v>
      </c>
      <c r="F52">
        <v>0.1</v>
      </c>
      <c r="G52">
        <v>0.1</v>
      </c>
      <c r="H52">
        <v>0.1</v>
      </c>
      <c r="I52">
        <v>0.1</v>
      </c>
      <c r="J52">
        <v>0.1</v>
      </c>
      <c r="K52">
        <v>0.1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v>0.1</v>
      </c>
      <c r="T52">
        <v>0.1</v>
      </c>
      <c r="U52">
        <v>0.1</v>
      </c>
      <c r="V52">
        <v>0.1</v>
      </c>
      <c r="W52">
        <v>0.1</v>
      </c>
      <c r="X52">
        <v>0.1</v>
      </c>
      <c r="Y52">
        <v>0.1</v>
      </c>
      <c r="Z52">
        <v>0.1</v>
      </c>
      <c r="AA52">
        <v>0.1</v>
      </c>
    </row>
    <row r="55" spans="1:27" x14ac:dyDescent="0.25">
      <c r="A55" s="14" t="s">
        <v>156</v>
      </c>
      <c r="C55">
        <f>IF(C4="","",MONTH(C4))</f>
        <v>4</v>
      </c>
      <c r="D55">
        <f t="shared" ref="D55:AA55" si="0">IF(D4="","",MONTH(D4))</f>
        <v>5</v>
      </c>
      <c r="E55">
        <f t="shared" si="0"/>
        <v>6</v>
      </c>
      <c r="F55">
        <f t="shared" si="0"/>
        <v>8</v>
      </c>
      <c r="G55">
        <f t="shared" si="0"/>
        <v>8</v>
      </c>
      <c r="H55">
        <f t="shared" si="0"/>
        <v>9</v>
      </c>
      <c r="I55">
        <f t="shared" si="0"/>
        <v>10</v>
      </c>
      <c r="J55">
        <f t="shared" si="0"/>
        <v>11</v>
      </c>
      <c r="K55">
        <f t="shared" si="0"/>
        <v>12</v>
      </c>
      <c r="L55">
        <f t="shared" si="0"/>
        <v>1</v>
      </c>
      <c r="M55">
        <f t="shared" si="0"/>
        <v>2</v>
      </c>
      <c r="N55">
        <f t="shared" si="0"/>
        <v>3</v>
      </c>
      <c r="O55">
        <f t="shared" si="0"/>
        <v>4</v>
      </c>
      <c r="P55">
        <f t="shared" si="0"/>
        <v>5</v>
      </c>
      <c r="Q55">
        <f t="shared" si="0"/>
        <v>6</v>
      </c>
      <c r="R55">
        <f t="shared" si="0"/>
        <v>7</v>
      </c>
      <c r="S55">
        <f t="shared" si="0"/>
        <v>8</v>
      </c>
      <c r="T55">
        <f t="shared" si="0"/>
        <v>9</v>
      </c>
      <c r="U55">
        <f t="shared" si="0"/>
        <v>10</v>
      </c>
      <c r="V55">
        <f t="shared" si="0"/>
        <v>11</v>
      </c>
      <c r="W55">
        <f t="shared" si="0"/>
        <v>12</v>
      </c>
      <c r="X55">
        <f t="shared" si="0"/>
        <v>1</v>
      </c>
      <c r="Y55">
        <f t="shared" si="0"/>
        <v>2</v>
      </c>
      <c r="Z55">
        <f t="shared" si="0"/>
        <v>3</v>
      </c>
      <c r="AA55">
        <f t="shared" si="0"/>
        <v>4</v>
      </c>
    </row>
    <row r="56" spans="1:27" s="6" customFormat="1" x14ac:dyDescent="0.25">
      <c r="A56" s="14" t="s">
        <v>265</v>
      </c>
      <c r="C56" s="6" t="str">
        <f>IF(C55="","",IF(AND(C55&gt;=6,C55&lt;=10),"dry","wet"))</f>
        <v>wet</v>
      </c>
      <c r="D56" s="6" t="str">
        <f t="shared" ref="D56:AA56" si="1">IF(D55="","",IF(AND(D55&gt;=6,D55&lt;=10),"dry","wet"))</f>
        <v>wet</v>
      </c>
      <c r="E56" s="6" t="str">
        <f t="shared" si="1"/>
        <v>dry</v>
      </c>
      <c r="F56" s="6" t="str">
        <f t="shared" si="1"/>
        <v>dry</v>
      </c>
      <c r="G56" s="6" t="str">
        <f t="shared" si="1"/>
        <v>dry</v>
      </c>
      <c r="H56" s="6" t="str">
        <f t="shared" si="1"/>
        <v>dry</v>
      </c>
      <c r="I56" s="6" t="str">
        <f t="shared" si="1"/>
        <v>dry</v>
      </c>
      <c r="J56" s="6" t="str">
        <f t="shared" si="1"/>
        <v>wet</v>
      </c>
      <c r="K56" s="6" t="str">
        <f t="shared" si="1"/>
        <v>wet</v>
      </c>
      <c r="L56" s="6" t="str">
        <f t="shared" si="1"/>
        <v>wet</v>
      </c>
      <c r="M56" s="6" t="str">
        <f t="shared" si="1"/>
        <v>wet</v>
      </c>
      <c r="N56" s="6" t="str">
        <f t="shared" si="1"/>
        <v>wet</v>
      </c>
      <c r="O56" s="6" t="str">
        <f t="shared" si="1"/>
        <v>wet</v>
      </c>
      <c r="P56" s="6" t="str">
        <f t="shared" si="1"/>
        <v>wet</v>
      </c>
      <c r="Q56" s="6" t="str">
        <f t="shared" si="1"/>
        <v>dry</v>
      </c>
      <c r="R56" s="6" t="str">
        <f t="shared" si="1"/>
        <v>dry</v>
      </c>
      <c r="S56" s="6" t="str">
        <f t="shared" si="1"/>
        <v>dry</v>
      </c>
      <c r="T56" s="6" t="str">
        <f t="shared" si="1"/>
        <v>dry</v>
      </c>
      <c r="U56" s="6" t="str">
        <f t="shared" si="1"/>
        <v>dry</v>
      </c>
      <c r="V56" s="6" t="str">
        <f t="shared" si="1"/>
        <v>wet</v>
      </c>
      <c r="W56" s="6" t="str">
        <f t="shared" si="1"/>
        <v>wet</v>
      </c>
      <c r="X56" s="6" t="str">
        <f t="shared" si="1"/>
        <v>wet</v>
      </c>
      <c r="Y56" s="6" t="str">
        <f t="shared" si="1"/>
        <v>wet</v>
      </c>
      <c r="Z56" s="6" t="str">
        <f t="shared" si="1"/>
        <v>wet</v>
      </c>
      <c r="AA56" s="6" t="str">
        <f t="shared" si="1"/>
        <v>wet</v>
      </c>
    </row>
    <row r="57" spans="1:27" x14ac:dyDescent="0.25">
      <c r="A57" s="10" t="s">
        <v>157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12" t="s">
        <v>275</v>
      </c>
      <c r="C58" s="4">
        <f>IF(C44&gt; 0,(C18-C17)/(C17*C44), " ")</f>
        <v>0</v>
      </c>
      <c r="D58" s="4">
        <f t="shared" ref="D58:AA58" si="2">IF(D44&gt; 0,(D18-D17)/(D17*D44), " ")</f>
        <v>0</v>
      </c>
      <c r="E58" s="4">
        <f t="shared" si="2"/>
        <v>0</v>
      </c>
      <c r="F58" s="4">
        <f t="shared" si="2"/>
        <v>0</v>
      </c>
      <c r="G58" s="4">
        <f t="shared" si="2"/>
        <v>0</v>
      </c>
      <c r="H58" s="4">
        <f t="shared" si="2"/>
        <v>0</v>
      </c>
      <c r="I58" s="4">
        <f t="shared" si="2"/>
        <v>0</v>
      </c>
      <c r="J58" s="4">
        <f t="shared" si="2"/>
        <v>0</v>
      </c>
      <c r="K58" s="4">
        <f t="shared" si="2"/>
        <v>0</v>
      </c>
      <c r="L58" s="4">
        <f t="shared" si="2"/>
        <v>0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0</v>
      </c>
      <c r="Q58" s="4">
        <f t="shared" si="2"/>
        <v>0</v>
      </c>
      <c r="R58" s="4">
        <f t="shared" si="2"/>
        <v>0</v>
      </c>
      <c r="S58" s="4">
        <f t="shared" si="2"/>
        <v>0</v>
      </c>
      <c r="T58" s="4">
        <f t="shared" si="2"/>
        <v>0</v>
      </c>
      <c r="U58" s="4">
        <f t="shared" si="2"/>
        <v>0</v>
      </c>
      <c r="V58" s="4">
        <f t="shared" si="2"/>
        <v>0</v>
      </c>
      <c r="W58" s="4">
        <f t="shared" si="2"/>
        <v>0</v>
      </c>
      <c r="X58" s="4">
        <f t="shared" si="2"/>
        <v>0</v>
      </c>
      <c r="Y58" s="4">
        <f t="shared" si="2"/>
        <v>0</v>
      </c>
      <c r="Z58" s="4">
        <f t="shared" si="2"/>
        <v>0</v>
      </c>
      <c r="AA58" s="4">
        <f t="shared" si="2"/>
        <v>0</v>
      </c>
    </row>
    <row r="59" spans="1:27" s="4" customFormat="1" x14ac:dyDescent="0.25">
      <c r="A59" s="12" t="s">
        <v>276</v>
      </c>
      <c r="C59" s="4">
        <f>IF(C44&gt; 0,(C27-C26)/(C26*C44)," ")</f>
        <v>4.5454545454545442E-2</v>
      </c>
      <c r="D59" s="4">
        <f t="shared" ref="D59:AA59" si="3">IF(D44&gt; 0,(D27-D26)/(D26*D44)," ")</f>
        <v>0.13636363636363635</v>
      </c>
      <c r="E59" s="4">
        <f t="shared" si="3"/>
        <v>8.5227272727272652E-3</v>
      </c>
      <c r="F59" s="4">
        <f t="shared" si="3"/>
        <v>0</v>
      </c>
      <c r="G59" s="4">
        <f t="shared" si="3"/>
        <v>6.6115702479338845E-2</v>
      </c>
      <c r="H59" s="4">
        <f t="shared" si="3"/>
        <v>3.6363636363636369E-2</v>
      </c>
      <c r="I59" s="4">
        <f>IF(I44&gt; 0,(I27-I26)/(I26*I44)," ")</f>
        <v>-1.0101010101010097E-2</v>
      </c>
      <c r="J59" s="4">
        <f t="shared" si="3"/>
        <v>2.7272727272727268E-2</v>
      </c>
      <c r="K59" s="4">
        <f t="shared" si="3"/>
        <v>0.03</v>
      </c>
      <c r="L59" s="4">
        <f t="shared" si="3"/>
        <v>0.32121212121212123</v>
      </c>
      <c r="M59" s="4">
        <f t="shared" si="3"/>
        <v>6.25E-2</v>
      </c>
      <c r="N59" s="4">
        <f t="shared" si="3"/>
        <v>0.51739130434782599</v>
      </c>
      <c r="O59" s="4">
        <f t="shared" si="3"/>
        <v>0.19090909090909089</v>
      </c>
      <c r="P59" s="4">
        <f t="shared" si="3"/>
        <v>6.6666666666666652E-2</v>
      </c>
      <c r="Q59" s="4">
        <f t="shared" si="3"/>
        <v>0.3454545454545454</v>
      </c>
      <c r="R59" s="4">
        <f t="shared" si="3"/>
        <v>5.1948051948051938E-2</v>
      </c>
      <c r="S59" s="4">
        <f t="shared" si="3"/>
        <v>6.2937062937062929E-2</v>
      </c>
      <c r="T59" s="4">
        <f t="shared" si="3"/>
        <v>9.9999999999999978E-2</v>
      </c>
      <c r="U59" s="4">
        <f t="shared" si="3"/>
        <v>7.272727272727271E-2</v>
      </c>
      <c r="V59" s="4">
        <f t="shared" si="3"/>
        <v>0.1048951048951049</v>
      </c>
      <c r="W59" s="4">
        <f t="shared" si="3"/>
        <v>0.15151515151515152</v>
      </c>
      <c r="X59" s="4">
        <f t="shared" si="3"/>
        <v>0</v>
      </c>
      <c r="Y59" s="4">
        <f t="shared" si="3"/>
        <v>1.1771428571428573</v>
      </c>
      <c r="Z59" s="4">
        <f t="shared" si="3"/>
        <v>0.3257575757575758</v>
      </c>
      <c r="AA59" s="4">
        <f t="shared" si="3"/>
        <v>0.4521739130434782</v>
      </c>
    </row>
    <row r="60" spans="1:27" x14ac:dyDescent="0.25">
      <c r="A60" s="12" t="s">
        <v>277</v>
      </c>
      <c r="C60">
        <f>IF(C44&gt; 0,(C32-C31)/(C31*C44), " ")</f>
        <v>3.0303030303030314E-2</v>
      </c>
      <c r="D60">
        <f t="shared" ref="D60:AA60" si="4">IF(D44&gt; 0,(D32-D31)/(D31*D44), " ")</f>
        <v>1.8181818181818171E-2</v>
      </c>
      <c r="E60">
        <f t="shared" si="4"/>
        <v>3.6363636363636369E-2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-3.03030303030303E-2</v>
      </c>
      <c r="J60">
        <f t="shared" si="4"/>
        <v>0</v>
      </c>
      <c r="K60">
        <f t="shared" si="4"/>
        <v>0</v>
      </c>
      <c r="L60">
        <f t="shared" si="4"/>
        <v>6.0606060606060608E-2</v>
      </c>
      <c r="M60">
        <f t="shared" si="4"/>
        <v>0</v>
      </c>
      <c r="N60">
        <f t="shared" si="4"/>
        <v>4.968944099378881E-2</v>
      </c>
      <c r="O60">
        <f t="shared" si="4"/>
        <v>1.0101010101010111E-2</v>
      </c>
      <c r="P60">
        <f t="shared" si="4"/>
        <v>0</v>
      </c>
      <c r="Q60">
        <f t="shared" si="4"/>
        <v>7.272727272727271E-2</v>
      </c>
      <c r="R60">
        <f t="shared" si="4"/>
        <v>0</v>
      </c>
      <c r="S60">
        <f t="shared" si="4"/>
        <v>0</v>
      </c>
      <c r="T60">
        <f t="shared" si="4"/>
        <v>4.5454545454545449E-2</v>
      </c>
      <c r="U60">
        <f t="shared" si="4"/>
        <v>3.0303030303030314E-2</v>
      </c>
      <c r="V60">
        <f t="shared" si="4"/>
        <v>0.12121212121212126</v>
      </c>
      <c r="W60">
        <f t="shared" si="4"/>
        <v>3.0303030303030314E-2</v>
      </c>
      <c r="X60">
        <f t="shared" si="4"/>
        <v>3.7549407114624511E-2</v>
      </c>
      <c r="Y60">
        <f t="shared" si="4"/>
        <v>4.2857142857142864E-2</v>
      </c>
      <c r="Z60">
        <f t="shared" si="4"/>
        <v>4.5711974110032368E-2</v>
      </c>
      <c r="AA60">
        <f t="shared" si="4"/>
        <v>5.3913043478260876E-2</v>
      </c>
    </row>
    <row r="61" spans="1:27" x14ac:dyDescent="0.25">
      <c r="A61" s="10" t="s">
        <v>278</v>
      </c>
      <c r="C61">
        <f>IF(C58=" ","  ",AVERAGEIF(C58:C60,"&lt;&gt;0",C58:C60))</f>
        <v>3.787878787878788E-2</v>
      </c>
      <c r="D61">
        <f t="shared" ref="D61:AA61" si="5">IF(D58=" ","  ",AVERAGEIF(D58:D60,"&lt;&gt;0",D58:D60))</f>
        <v>7.7272727272727257E-2</v>
      </c>
      <c r="E61">
        <f t="shared" si="5"/>
        <v>2.2443181818181817E-2</v>
      </c>
      <c r="F61" t="e">
        <f t="shared" si="5"/>
        <v>#DIV/0!</v>
      </c>
      <c r="G61">
        <f t="shared" si="5"/>
        <v>6.6115702479338845E-2</v>
      </c>
      <c r="H61">
        <f t="shared" si="5"/>
        <v>3.6363636363636369E-2</v>
      </c>
      <c r="I61">
        <f t="shared" si="5"/>
        <v>-2.02020202020202E-2</v>
      </c>
      <c r="J61">
        <f t="shared" si="5"/>
        <v>2.7272727272727268E-2</v>
      </c>
      <c r="K61">
        <f t="shared" si="5"/>
        <v>0.03</v>
      </c>
      <c r="L61">
        <f t="shared" si="5"/>
        <v>0.19090909090909092</v>
      </c>
      <c r="M61">
        <f t="shared" si="5"/>
        <v>6.25E-2</v>
      </c>
      <c r="N61">
        <f t="shared" si="5"/>
        <v>0.28354037267080739</v>
      </c>
      <c r="O61">
        <f t="shared" si="5"/>
        <v>0.1005050505050505</v>
      </c>
      <c r="P61">
        <f t="shared" si="5"/>
        <v>6.6666666666666652E-2</v>
      </c>
      <c r="Q61">
        <f t="shared" si="5"/>
        <v>0.20909090909090905</v>
      </c>
      <c r="R61">
        <f t="shared" si="5"/>
        <v>5.1948051948051938E-2</v>
      </c>
      <c r="S61">
        <f t="shared" si="5"/>
        <v>6.2937062937062929E-2</v>
      </c>
      <c r="T61">
        <f t="shared" si="5"/>
        <v>7.272727272727271E-2</v>
      </c>
      <c r="U61">
        <f t="shared" si="5"/>
        <v>5.1515151515151514E-2</v>
      </c>
      <c r="V61">
        <f t="shared" si="5"/>
        <v>0.11305361305361308</v>
      </c>
      <c r="W61">
        <f t="shared" si="5"/>
        <v>9.0909090909090912E-2</v>
      </c>
      <c r="X61">
        <f t="shared" si="5"/>
        <v>3.7549407114624511E-2</v>
      </c>
      <c r="Y61">
        <f t="shared" si="5"/>
        <v>0.6100000000000001</v>
      </c>
      <c r="Z61">
        <f t="shared" si="5"/>
        <v>0.18573477493380408</v>
      </c>
      <c r="AA61">
        <f t="shared" si="5"/>
        <v>0.25304347826086954</v>
      </c>
    </row>
    <row r="62" spans="1:27" x14ac:dyDescent="0.25">
      <c r="A62" s="9" t="s">
        <v>111</v>
      </c>
      <c r="C62">
        <f>IF(C61=" "," ",IF(C40&gt;0,C40," "))</f>
        <v>7.37</v>
      </c>
      <c r="D62">
        <f t="shared" ref="D62:AA62" si="6">IF(D61=" "," ",IF(D40&gt;0,D40," "))</f>
        <v>6.68</v>
      </c>
      <c r="E62">
        <f t="shared" si="6"/>
        <v>6.72</v>
      </c>
      <c r="F62" t="e">
        <f t="shared" si="6"/>
        <v>#DIV/0!</v>
      </c>
      <c r="G62">
        <f t="shared" si="6"/>
        <v>7.8</v>
      </c>
      <c r="H62">
        <f t="shared" si="6"/>
        <v>6.86</v>
      </c>
      <c r="I62">
        <f t="shared" si="6"/>
        <v>7.12</v>
      </c>
      <c r="J62">
        <f t="shared" si="6"/>
        <v>7.76</v>
      </c>
      <c r="K62">
        <f t="shared" si="6"/>
        <v>6.69</v>
      </c>
      <c r="L62">
        <f t="shared" si="6"/>
        <v>6.99</v>
      </c>
      <c r="M62">
        <f t="shared" si="6"/>
        <v>7.15</v>
      </c>
      <c r="N62">
        <f t="shared" si="6"/>
        <v>6.55</v>
      </c>
      <c r="O62">
        <f t="shared" si="6"/>
        <v>5.93</v>
      </c>
      <c r="P62">
        <f t="shared" si="6"/>
        <v>6.6</v>
      </c>
      <c r="Q62">
        <f t="shared" si="6"/>
        <v>7.28</v>
      </c>
      <c r="R62">
        <f t="shared" si="6"/>
        <v>7.13</v>
      </c>
      <c r="S62">
        <f t="shared" si="6"/>
        <v>7.29</v>
      </c>
      <c r="T62">
        <f t="shared" si="6"/>
        <v>6.49</v>
      </c>
      <c r="U62">
        <f t="shared" si="6"/>
        <v>6.34</v>
      </c>
      <c r="V62">
        <f t="shared" si="6"/>
        <v>6.46</v>
      </c>
      <c r="W62">
        <f t="shared" si="6"/>
        <v>7.24</v>
      </c>
      <c r="X62">
        <f t="shared" si="6"/>
        <v>7.24</v>
      </c>
      <c r="Y62">
        <f t="shared" si="6"/>
        <v>7.96</v>
      </c>
      <c r="Z62">
        <f t="shared" si="6"/>
        <v>6.35</v>
      </c>
      <c r="AA62">
        <f t="shared" si="6"/>
        <v>6.63</v>
      </c>
    </row>
    <row r="63" spans="1:27" x14ac:dyDescent="0.25">
      <c r="A63" s="21" t="s">
        <v>266</v>
      </c>
      <c r="C63">
        <f>IF(C61=" "," ",IF(C49&gt;0,C49," "))</f>
        <v>27</v>
      </c>
      <c r="D63">
        <f t="shared" ref="D63:AA63" si="7">IF(D61=" "," ",IF(D49&gt;0,D49," "))</f>
        <v>23.5</v>
      </c>
      <c r="E63">
        <f t="shared" si="7"/>
        <v>24</v>
      </c>
      <c r="F63" t="e">
        <f t="shared" si="7"/>
        <v>#DIV/0!</v>
      </c>
      <c r="G63">
        <f t="shared" si="7"/>
        <v>27.5</v>
      </c>
      <c r="H63">
        <f t="shared" si="7"/>
        <v>27</v>
      </c>
      <c r="I63">
        <f t="shared" si="7"/>
        <v>29.2</v>
      </c>
      <c r="J63">
        <f t="shared" si="7"/>
        <v>27</v>
      </c>
      <c r="K63">
        <f t="shared" si="7"/>
        <v>24.2</v>
      </c>
      <c r="L63">
        <f t="shared" si="7"/>
        <v>28</v>
      </c>
      <c r="M63">
        <f t="shared" si="7"/>
        <v>26.7</v>
      </c>
      <c r="N63">
        <f t="shared" si="7"/>
        <v>28</v>
      </c>
      <c r="O63">
        <f t="shared" si="7"/>
        <v>27.7</v>
      </c>
      <c r="P63">
        <f t="shared" si="7"/>
        <v>26.9</v>
      </c>
      <c r="Q63">
        <f t="shared" si="7"/>
        <v>26.6</v>
      </c>
      <c r="R63">
        <f t="shared" si="7"/>
        <v>25.3</v>
      </c>
      <c r="S63">
        <f t="shared" si="7"/>
        <v>28</v>
      </c>
      <c r="T63">
        <f t="shared" si="7"/>
        <v>28.4</v>
      </c>
      <c r="U63">
        <f t="shared" si="7"/>
        <v>27.3</v>
      </c>
      <c r="V63">
        <f t="shared" si="7"/>
        <v>27.1</v>
      </c>
      <c r="W63">
        <f t="shared" si="7"/>
        <v>27.3</v>
      </c>
      <c r="X63">
        <f t="shared" si="7"/>
        <v>28.4</v>
      </c>
      <c r="Y63">
        <f t="shared" si="7"/>
        <v>27.1</v>
      </c>
      <c r="Z63">
        <f t="shared" si="7"/>
        <v>27.6</v>
      </c>
      <c r="AA63">
        <f t="shared" si="7"/>
        <v>27</v>
      </c>
    </row>
    <row r="64" spans="1:27" x14ac:dyDescent="0.25">
      <c r="A64" s="21" t="s">
        <v>267</v>
      </c>
      <c r="C64">
        <f>IF(C61=" "," ",IF(C39&gt;0,C39," "))</f>
        <v>7.28</v>
      </c>
      <c r="D64">
        <f t="shared" ref="D64:AA64" si="8">IF(D61=" "," ",IF(D39&gt;0,D39," "))</f>
        <v>7.73</v>
      </c>
      <c r="E64">
        <f t="shared" si="8"/>
        <v>8.4499999999999993</v>
      </c>
      <c r="F64" t="e">
        <f t="shared" si="8"/>
        <v>#DIV/0!</v>
      </c>
      <c r="G64">
        <f t="shared" si="8"/>
        <v>7.69</v>
      </c>
      <c r="H64">
        <f t="shared" si="8"/>
        <v>5.6</v>
      </c>
      <c r="I64">
        <f t="shared" si="8"/>
        <v>4.47</v>
      </c>
      <c r="J64">
        <f t="shared" si="8"/>
        <v>4.25</v>
      </c>
      <c r="K64">
        <f t="shared" si="8"/>
        <v>8.64</v>
      </c>
      <c r="L64">
        <f t="shared" si="8"/>
        <v>8.77</v>
      </c>
      <c r="M64">
        <f t="shared" si="8"/>
        <v>6.98</v>
      </c>
      <c r="N64">
        <f t="shared" si="8"/>
        <v>7.45</v>
      </c>
      <c r="O64">
        <f t="shared" si="8"/>
        <v>5.53</v>
      </c>
      <c r="P64">
        <f t="shared" si="8"/>
        <v>7.18</v>
      </c>
      <c r="Q64">
        <f t="shared" si="8"/>
        <v>7.49</v>
      </c>
      <c r="R64">
        <f t="shared" si="8"/>
        <v>5.22</v>
      </c>
      <c r="S64">
        <f t="shared" si="8"/>
        <v>6.3</v>
      </c>
      <c r="T64">
        <f t="shared" si="8"/>
        <v>5.68</v>
      </c>
      <c r="U64">
        <f t="shared" si="8"/>
        <v>7.28</v>
      </c>
      <c r="V64">
        <f t="shared" si="8"/>
        <v>7.52</v>
      </c>
      <c r="W64">
        <f t="shared" si="8"/>
        <v>7.68</v>
      </c>
      <c r="X64">
        <f t="shared" si="8"/>
        <v>7.27</v>
      </c>
      <c r="Y64" t="str">
        <f t="shared" si="8"/>
        <v xml:space="preserve"> </v>
      </c>
      <c r="Z64">
        <f t="shared" si="8"/>
        <v>7.98</v>
      </c>
      <c r="AA64">
        <f t="shared" si="8"/>
        <v>5.04</v>
      </c>
    </row>
    <row r="65" spans="1:27" x14ac:dyDescent="0.25">
      <c r="A65" s="21" t="s">
        <v>268</v>
      </c>
      <c r="C65">
        <f>IF(C61=" "," ",IF(C50&gt;0,C50," "))</f>
        <v>22.8</v>
      </c>
      <c r="D65">
        <f t="shared" ref="D65:AA65" si="9">IF(D61=" "," ",IF(D50&gt;0,D50," "))</f>
        <v>5.58</v>
      </c>
      <c r="E65">
        <f t="shared" si="9"/>
        <v>5.29</v>
      </c>
      <c r="F65" t="e">
        <f t="shared" si="9"/>
        <v>#DIV/0!</v>
      </c>
      <c r="G65">
        <f t="shared" si="9"/>
        <v>4.47</v>
      </c>
      <c r="H65">
        <f t="shared" si="9"/>
        <v>3.91</v>
      </c>
      <c r="I65">
        <f t="shared" si="9"/>
        <v>4.3</v>
      </c>
      <c r="J65">
        <f t="shared" si="9"/>
        <v>4.57</v>
      </c>
      <c r="K65">
        <f t="shared" si="9"/>
        <v>10.9</v>
      </c>
      <c r="L65">
        <f t="shared" si="9"/>
        <v>10.1</v>
      </c>
      <c r="M65">
        <f t="shared" si="9"/>
        <v>13</v>
      </c>
      <c r="N65">
        <f t="shared" si="9"/>
        <v>37.4</v>
      </c>
      <c r="O65">
        <f t="shared" si="9"/>
        <v>8.9499999999999993</v>
      </c>
      <c r="P65">
        <f t="shared" si="9"/>
        <v>8.69</v>
      </c>
      <c r="Q65">
        <f t="shared" si="9"/>
        <v>5.3</v>
      </c>
      <c r="R65">
        <f t="shared" si="9"/>
        <v>2.85</v>
      </c>
      <c r="S65">
        <f t="shared" si="9"/>
        <v>3.23</v>
      </c>
      <c r="T65">
        <f t="shared" si="9"/>
        <v>2.92</v>
      </c>
      <c r="U65">
        <f t="shared" si="9"/>
        <v>4.05</v>
      </c>
      <c r="V65">
        <f t="shared" si="9"/>
        <v>19.100000000000001</v>
      </c>
      <c r="W65">
        <f t="shared" si="9"/>
        <v>8.08</v>
      </c>
      <c r="X65">
        <f t="shared" si="9"/>
        <v>5.84</v>
      </c>
      <c r="Y65">
        <f t="shared" si="9"/>
        <v>32.9</v>
      </c>
      <c r="Z65">
        <f t="shared" si="9"/>
        <v>26</v>
      </c>
      <c r="AA65">
        <f t="shared" si="9"/>
        <v>14.6</v>
      </c>
    </row>
    <row r="66" spans="1:27" x14ac:dyDescent="0.25">
      <c r="A66" s="21" t="s">
        <v>269</v>
      </c>
      <c r="C66">
        <f>IF(C61=" "," ",IF(C19&gt;0,C19," "))</f>
        <v>48.3</v>
      </c>
      <c r="D66">
        <f t="shared" ref="D66:AA66" si="10">IF(D61=" "," ",IF(D19&gt;0,D19," "))</f>
        <v>52.1</v>
      </c>
      <c r="E66">
        <f t="shared" si="10"/>
        <v>70.099999999999994</v>
      </c>
      <c r="F66" t="e">
        <f t="shared" si="10"/>
        <v>#DIV/0!</v>
      </c>
      <c r="G66">
        <f t="shared" si="10"/>
        <v>52</v>
      </c>
      <c r="H66">
        <f t="shared" si="10"/>
        <v>79</v>
      </c>
      <c r="I66">
        <f t="shared" si="10"/>
        <v>76</v>
      </c>
      <c r="J66">
        <f t="shared" si="10"/>
        <v>115</v>
      </c>
      <c r="K66">
        <f t="shared" si="10"/>
        <v>43.1</v>
      </c>
      <c r="L66">
        <f t="shared" si="10"/>
        <v>47.6</v>
      </c>
      <c r="M66">
        <f t="shared" si="10"/>
        <v>25.9</v>
      </c>
      <c r="N66">
        <f t="shared" si="10"/>
        <v>55.3</v>
      </c>
      <c r="O66">
        <f t="shared" si="10"/>
        <v>71</v>
      </c>
      <c r="P66">
        <f t="shared" si="10"/>
        <v>39.6</v>
      </c>
      <c r="Q66">
        <f t="shared" si="10"/>
        <v>39.9</v>
      </c>
      <c r="R66">
        <f t="shared" si="10"/>
        <v>47.4</v>
      </c>
      <c r="S66">
        <f t="shared" si="10"/>
        <v>49.6</v>
      </c>
      <c r="T66">
        <f t="shared" si="10"/>
        <v>45.2</v>
      </c>
      <c r="U66">
        <f t="shared" si="10"/>
        <v>49.2</v>
      </c>
      <c r="V66">
        <f t="shared" si="10"/>
        <v>58.7</v>
      </c>
      <c r="W66">
        <f t="shared" si="10"/>
        <v>55</v>
      </c>
      <c r="X66">
        <f t="shared" si="10"/>
        <v>69.7</v>
      </c>
      <c r="Y66">
        <f t="shared" si="10"/>
        <v>51.5</v>
      </c>
      <c r="Z66">
        <f t="shared" si="10"/>
        <v>56.8</v>
      </c>
      <c r="AA66">
        <f t="shared" si="10"/>
        <v>60.6</v>
      </c>
    </row>
    <row r="67" spans="1:27" x14ac:dyDescent="0.25">
      <c r="A67" s="21" t="s">
        <v>264</v>
      </c>
      <c r="C67" s="21" t="str">
        <f ca="1">RIGHT(CELL("nome.arquivo",A1),LEN(CELL("nome.arquivo",A1))-SEARCH("]",CELL("nome.arquivo",A1)))</f>
        <v>RD08</v>
      </c>
      <c r="D67" s="21" t="str">
        <f t="shared" ref="D67:AA67" ca="1" si="11">RIGHT(CELL("nome.arquivo",B1),LEN(CELL("nome.arquivo",B1))-SEARCH("]",CELL("nome.arquivo",B1)))</f>
        <v>RD08</v>
      </c>
      <c r="E67" s="21" t="str">
        <f t="shared" ca="1" si="11"/>
        <v>RD08</v>
      </c>
      <c r="F67" s="21" t="str">
        <f t="shared" ca="1" si="11"/>
        <v>RD08</v>
      </c>
      <c r="G67" s="21" t="str">
        <f t="shared" ca="1" si="11"/>
        <v>RD08</v>
      </c>
      <c r="H67" s="21" t="str">
        <f t="shared" ca="1" si="11"/>
        <v>RD08</v>
      </c>
      <c r="I67" s="21" t="str">
        <f t="shared" ca="1" si="11"/>
        <v>RD08</v>
      </c>
      <c r="J67" s="21" t="str">
        <f t="shared" ca="1" si="11"/>
        <v>RD08</v>
      </c>
      <c r="K67" s="21" t="str">
        <f t="shared" ca="1" si="11"/>
        <v>RD08</v>
      </c>
      <c r="L67" s="21" t="str">
        <f t="shared" ca="1" si="11"/>
        <v>RD08</v>
      </c>
      <c r="M67" s="21" t="str">
        <f t="shared" ca="1" si="11"/>
        <v>RD08</v>
      </c>
      <c r="N67" s="21" t="str">
        <f t="shared" ca="1" si="11"/>
        <v>RD08</v>
      </c>
      <c r="O67" s="21" t="str">
        <f t="shared" ca="1" si="11"/>
        <v>RD08</v>
      </c>
      <c r="P67" s="21" t="str">
        <f t="shared" ca="1" si="11"/>
        <v>RD08</v>
      </c>
      <c r="Q67" s="21" t="str">
        <f t="shared" ca="1" si="11"/>
        <v>RD08</v>
      </c>
      <c r="R67" s="21" t="str">
        <f t="shared" ca="1" si="11"/>
        <v>RD08</v>
      </c>
      <c r="S67" s="21" t="str">
        <f t="shared" ca="1" si="11"/>
        <v>RD08</v>
      </c>
      <c r="T67" s="21" t="str">
        <f t="shared" ca="1" si="11"/>
        <v>RD08</v>
      </c>
      <c r="U67" s="21" t="str">
        <f t="shared" ca="1" si="11"/>
        <v>RD08</v>
      </c>
      <c r="V67" s="21" t="str">
        <f t="shared" ca="1" si="11"/>
        <v>RD08</v>
      </c>
      <c r="W67" s="21" t="str">
        <f t="shared" ca="1" si="11"/>
        <v>RD08</v>
      </c>
      <c r="X67" s="21" t="str">
        <f t="shared" ca="1" si="11"/>
        <v>RD08</v>
      </c>
      <c r="Y67" s="21" t="str">
        <f t="shared" ca="1" si="11"/>
        <v>RD08</v>
      </c>
      <c r="Z67" s="21" t="str">
        <f t="shared" ca="1" si="11"/>
        <v>RD08</v>
      </c>
      <c r="AA67" s="21" t="str">
        <f t="shared" ca="1" si="11"/>
        <v>RD08</v>
      </c>
    </row>
    <row r="68" spans="1:27" x14ac:dyDescent="0.25">
      <c r="A68" s="21" t="s">
        <v>270</v>
      </c>
      <c r="C68">
        <f>IF(C61=" "," ",IF(C44&gt;0,C44," "))</f>
        <v>11</v>
      </c>
      <c r="D68">
        <f t="shared" ref="D68:AA68" si="12">IF(D61=" "," ",IF(D44&gt;0,D44," "))</f>
        <v>11</v>
      </c>
      <c r="E68">
        <f t="shared" si="12"/>
        <v>11</v>
      </c>
      <c r="F68" t="e">
        <f t="shared" si="12"/>
        <v>#DIV/0!</v>
      </c>
      <c r="G68">
        <f t="shared" si="12"/>
        <v>11</v>
      </c>
      <c r="H68">
        <f t="shared" si="12"/>
        <v>11</v>
      </c>
      <c r="I68">
        <f t="shared" si="12"/>
        <v>11</v>
      </c>
      <c r="J68">
        <f t="shared" si="12"/>
        <v>11</v>
      </c>
      <c r="K68">
        <f t="shared" si="12"/>
        <v>20</v>
      </c>
      <c r="L68">
        <f t="shared" si="12"/>
        <v>16.5</v>
      </c>
      <c r="M68">
        <f t="shared" si="12"/>
        <v>16</v>
      </c>
      <c r="N68">
        <f t="shared" si="12"/>
        <v>23</v>
      </c>
      <c r="O68">
        <f t="shared" si="12"/>
        <v>11</v>
      </c>
      <c r="P68">
        <f t="shared" si="12"/>
        <v>21</v>
      </c>
      <c r="Q68">
        <f t="shared" si="12"/>
        <v>11</v>
      </c>
      <c r="R68">
        <f t="shared" si="12"/>
        <v>11</v>
      </c>
      <c r="S68">
        <f t="shared" si="12"/>
        <v>11</v>
      </c>
      <c r="T68">
        <f t="shared" si="12"/>
        <v>11</v>
      </c>
      <c r="U68">
        <f t="shared" si="12"/>
        <v>11</v>
      </c>
      <c r="V68">
        <f t="shared" si="12"/>
        <v>11</v>
      </c>
      <c r="W68">
        <f t="shared" si="12"/>
        <v>11</v>
      </c>
      <c r="X68">
        <f t="shared" si="12"/>
        <v>11</v>
      </c>
      <c r="Y68">
        <f t="shared" si="12"/>
        <v>17.5</v>
      </c>
      <c r="Z68">
        <f>IF(Z61=" "," ",IF(Z44&gt;0,Z44," "))</f>
        <v>12</v>
      </c>
      <c r="AA68">
        <f t="shared" si="12"/>
        <v>11.5</v>
      </c>
    </row>
    <row r="69" spans="1:27" x14ac:dyDescent="0.25">
      <c r="A69" s="26" t="s">
        <v>271</v>
      </c>
      <c r="C69">
        <f>IF(C17=" "," ",IF(C17&gt;0,C17," "))</f>
        <v>8.9999999999999993E-3</v>
      </c>
      <c r="D69">
        <f t="shared" ref="D69:AA69" si="13">IF(D17=" "," ",IF(D17&gt;0,D17," "))</f>
        <v>8.9999999999999993E-3</v>
      </c>
      <c r="E69">
        <f t="shared" si="13"/>
        <v>8.9999999999999993E-3</v>
      </c>
      <c r="F69">
        <f t="shared" si="13"/>
        <v>8.9999999999999993E-3</v>
      </c>
      <c r="G69">
        <f t="shared" si="13"/>
        <v>8.9999999999999993E-3</v>
      </c>
      <c r="H69">
        <f t="shared" si="13"/>
        <v>8.9999999999999993E-3</v>
      </c>
      <c r="I69">
        <f t="shared" si="13"/>
        <v>8.9999999999999993E-3</v>
      </c>
      <c r="J69">
        <f t="shared" si="13"/>
        <v>8.9999999999999993E-3</v>
      </c>
      <c r="K69">
        <f t="shared" si="13"/>
        <v>8.9999999999999993E-3</v>
      </c>
      <c r="L69">
        <f t="shared" si="13"/>
        <v>8.9999999999999993E-3</v>
      </c>
      <c r="M69">
        <f t="shared" si="13"/>
        <v>8.9999999999999993E-3</v>
      </c>
      <c r="N69">
        <f t="shared" si="13"/>
        <v>8.9999999999999993E-3</v>
      </c>
      <c r="O69">
        <f t="shared" si="13"/>
        <v>8.9999999999999993E-3</v>
      </c>
      <c r="P69">
        <f t="shared" si="13"/>
        <v>8.9999999999999993E-3</v>
      </c>
      <c r="Q69">
        <f t="shared" si="13"/>
        <v>8.9999999999999993E-3</v>
      </c>
      <c r="R69">
        <f t="shared" si="13"/>
        <v>8.9999999999999993E-3</v>
      </c>
      <c r="S69">
        <f t="shared" si="13"/>
        <v>8.9999999999999993E-3</v>
      </c>
      <c r="T69">
        <f t="shared" si="13"/>
        <v>8.9999999999999993E-3</v>
      </c>
      <c r="U69">
        <f t="shared" si="13"/>
        <v>8.9999999999999993E-3</v>
      </c>
      <c r="V69">
        <f t="shared" si="13"/>
        <v>8.9999999999999993E-3</v>
      </c>
      <c r="W69">
        <f t="shared" si="13"/>
        <v>8.9999999999999993E-3</v>
      </c>
      <c r="X69">
        <f t="shared" si="13"/>
        <v>8.9999999999999993E-3</v>
      </c>
      <c r="Y69">
        <f t="shared" si="13"/>
        <v>8.9999999999999993E-3</v>
      </c>
      <c r="Z69">
        <f t="shared" si="13"/>
        <v>8.9999999999999993E-3</v>
      </c>
      <c r="AA69">
        <f t="shared" si="13"/>
        <v>8.9999999999999993E-3</v>
      </c>
    </row>
    <row r="70" spans="1:27" x14ac:dyDescent="0.25">
      <c r="A70" s="26" t="s">
        <v>272</v>
      </c>
      <c r="C70">
        <f>IF(C26=" "," ",IF(C26&gt;0,C26," "))</f>
        <v>0.1</v>
      </c>
      <c r="D70">
        <f t="shared" ref="D70:AA70" si="14">IF(D26=" "," ",IF(D26&gt;0,D26," "))</f>
        <v>0.1</v>
      </c>
      <c r="E70">
        <f t="shared" si="14"/>
        <v>0.32</v>
      </c>
      <c r="F70">
        <f t="shared" si="14"/>
        <v>0.1</v>
      </c>
      <c r="G70">
        <f t="shared" si="14"/>
        <v>0.11</v>
      </c>
      <c r="H70">
        <f t="shared" si="14"/>
        <v>0.1</v>
      </c>
      <c r="I70">
        <f t="shared" si="14"/>
        <v>0.18</v>
      </c>
      <c r="J70">
        <f t="shared" si="14"/>
        <v>0.1</v>
      </c>
      <c r="K70">
        <f t="shared" si="14"/>
        <v>0.1</v>
      </c>
      <c r="L70">
        <f t="shared" si="14"/>
        <v>0.1</v>
      </c>
      <c r="M70">
        <f t="shared" si="14"/>
        <v>0.14000000000000001</v>
      </c>
      <c r="N70">
        <f t="shared" si="14"/>
        <v>0.1</v>
      </c>
      <c r="O70">
        <f t="shared" si="14"/>
        <v>0.1</v>
      </c>
      <c r="P70">
        <f t="shared" si="14"/>
        <v>0.2</v>
      </c>
      <c r="Q70">
        <f t="shared" si="14"/>
        <v>0.1</v>
      </c>
      <c r="R70">
        <f t="shared" si="14"/>
        <v>0.14000000000000001</v>
      </c>
      <c r="S70">
        <f t="shared" si="14"/>
        <v>0.13</v>
      </c>
      <c r="T70">
        <f t="shared" si="14"/>
        <v>0.1</v>
      </c>
      <c r="U70">
        <f t="shared" si="14"/>
        <v>0.1</v>
      </c>
      <c r="V70">
        <f t="shared" si="14"/>
        <v>0.13</v>
      </c>
      <c r="W70">
        <f t="shared" si="14"/>
        <v>0.15</v>
      </c>
      <c r="X70">
        <f t="shared" si="14"/>
        <v>0.15</v>
      </c>
      <c r="Y70">
        <f t="shared" si="14"/>
        <v>0.1</v>
      </c>
      <c r="Z70">
        <f t="shared" si="14"/>
        <v>0.11</v>
      </c>
      <c r="AA70">
        <f t="shared" si="14"/>
        <v>0.1</v>
      </c>
    </row>
    <row r="71" spans="1:27" x14ac:dyDescent="0.25">
      <c r="A71" s="26" t="s">
        <v>273</v>
      </c>
      <c r="C71">
        <f>IF(C31=" "," ",IF(C31&gt;0,C31," "))</f>
        <v>0.03</v>
      </c>
      <c r="D71">
        <f t="shared" ref="D71:AA71" si="15">IF(D31=" "," ",IF(D31&gt;0,D31," "))</f>
        <v>0.05</v>
      </c>
      <c r="E71">
        <f t="shared" si="15"/>
        <v>0.05</v>
      </c>
      <c r="F71">
        <f t="shared" si="15"/>
        <v>2.5000000000000001E-2</v>
      </c>
      <c r="G71">
        <f t="shared" si="15"/>
        <v>0.05</v>
      </c>
      <c r="H71">
        <f t="shared" si="15"/>
        <v>0.04</v>
      </c>
      <c r="I71">
        <f t="shared" si="15"/>
        <v>0.06</v>
      </c>
      <c r="J71">
        <f t="shared" si="15"/>
        <v>0.05</v>
      </c>
      <c r="K71">
        <f t="shared" si="15"/>
        <v>0.04</v>
      </c>
      <c r="L71">
        <f t="shared" si="15"/>
        <v>0.03</v>
      </c>
      <c r="M71">
        <f t="shared" si="15"/>
        <v>7.0000000000000007E-2</v>
      </c>
      <c r="N71">
        <f t="shared" si="15"/>
        <v>7.0000000000000007E-2</v>
      </c>
      <c r="O71">
        <f t="shared" si="15"/>
        <v>0.09</v>
      </c>
      <c r="P71">
        <f t="shared" si="15"/>
        <v>0.08</v>
      </c>
      <c r="Q71">
        <f t="shared" si="15"/>
        <v>0.05</v>
      </c>
      <c r="R71">
        <f t="shared" si="15"/>
        <v>0.05</v>
      </c>
      <c r="S71">
        <f t="shared" si="15"/>
        <v>7.0000000000000007E-2</v>
      </c>
      <c r="T71">
        <f t="shared" si="15"/>
        <v>0.04</v>
      </c>
      <c r="U71">
        <f t="shared" si="15"/>
        <v>0.03</v>
      </c>
      <c r="V71">
        <f t="shared" si="15"/>
        <v>0.03</v>
      </c>
      <c r="W71">
        <f t="shared" si="15"/>
        <v>0.06</v>
      </c>
      <c r="X71">
        <f t="shared" si="15"/>
        <v>4.5999999999999999E-2</v>
      </c>
      <c r="Y71">
        <f t="shared" si="15"/>
        <v>0.156</v>
      </c>
      <c r="Z71">
        <f t="shared" si="15"/>
        <v>0.20599999999999999</v>
      </c>
      <c r="AA71">
        <f t="shared" si="15"/>
        <v>0.15</v>
      </c>
    </row>
    <row r="72" spans="1:27" x14ac:dyDescent="0.25">
      <c r="A72" s="26" t="s">
        <v>274</v>
      </c>
      <c r="C72">
        <f>IF(C61=" "," ",IF(C43&gt;0,C43," "))</f>
        <v>40</v>
      </c>
      <c r="D72">
        <f t="shared" ref="D72:AA72" si="16">IF(D61=" "," ",IF(D43&gt;0,D43," "))</f>
        <v>44</v>
      </c>
      <c r="E72">
        <f t="shared" si="16"/>
        <v>58.5</v>
      </c>
      <c r="F72" t="e">
        <f t="shared" si="16"/>
        <v>#DIV/0!</v>
      </c>
      <c r="G72">
        <f t="shared" si="16"/>
        <v>32</v>
      </c>
      <c r="H72">
        <f t="shared" si="16"/>
        <v>51.5</v>
      </c>
      <c r="I72">
        <f t="shared" si="16"/>
        <v>65.5</v>
      </c>
      <c r="J72">
        <f t="shared" si="16"/>
        <v>90.5</v>
      </c>
      <c r="K72">
        <f t="shared" si="16"/>
        <v>49</v>
      </c>
      <c r="L72">
        <f t="shared" si="16"/>
        <v>35</v>
      </c>
      <c r="M72">
        <f t="shared" si="16"/>
        <v>17.100000000000001</v>
      </c>
      <c r="N72">
        <f t="shared" si="16"/>
        <v>28</v>
      </c>
      <c r="O72">
        <f t="shared" si="16"/>
        <v>43.5</v>
      </c>
      <c r="P72">
        <f t="shared" si="16"/>
        <v>33</v>
      </c>
      <c r="Q72">
        <f t="shared" si="16"/>
        <v>23.5</v>
      </c>
      <c r="R72">
        <f t="shared" si="16"/>
        <v>30</v>
      </c>
      <c r="S72">
        <f t="shared" si="16"/>
        <v>38</v>
      </c>
      <c r="T72">
        <f t="shared" si="16"/>
        <v>34.5</v>
      </c>
      <c r="U72">
        <f t="shared" si="16"/>
        <v>40.5</v>
      </c>
      <c r="V72">
        <f t="shared" si="16"/>
        <v>33.5</v>
      </c>
      <c r="W72">
        <f t="shared" si="16"/>
        <v>31</v>
      </c>
      <c r="X72">
        <f t="shared" si="16"/>
        <v>40</v>
      </c>
      <c r="Y72">
        <f t="shared" si="16"/>
        <v>42</v>
      </c>
      <c r="Z72">
        <f t="shared" si="16"/>
        <v>40</v>
      </c>
      <c r="AA72">
        <f t="shared" si="16"/>
        <v>52</v>
      </c>
    </row>
    <row r="73" spans="1:27" x14ac:dyDescent="0.25">
      <c r="A73" s="26" t="s">
        <v>279</v>
      </c>
      <c r="C73" s="27">
        <f>IF(C27=" "," ",IF(C27&gt;0,C27," "))</f>
        <v>0.15</v>
      </c>
      <c r="D73" s="27">
        <f t="shared" ref="D73:AA73" si="17">IF(D27=" "," ",IF(D27&gt;0,D27," "))</f>
        <v>0.25</v>
      </c>
      <c r="E73" s="27">
        <f t="shared" si="17"/>
        <v>0.35</v>
      </c>
      <c r="F73" s="27">
        <f t="shared" si="17"/>
        <v>0.1</v>
      </c>
      <c r="G73" s="27">
        <f t="shared" si="17"/>
        <v>0.19</v>
      </c>
      <c r="H73" s="27">
        <f t="shared" si="17"/>
        <v>0.14000000000000001</v>
      </c>
      <c r="I73" s="27">
        <f t="shared" si="17"/>
        <v>0.16</v>
      </c>
      <c r="J73" s="27">
        <f t="shared" si="17"/>
        <v>0.13</v>
      </c>
      <c r="K73" s="27">
        <f t="shared" si="17"/>
        <v>0.16</v>
      </c>
      <c r="L73" s="27">
        <f t="shared" si="17"/>
        <v>0.63</v>
      </c>
      <c r="M73" s="27">
        <f t="shared" si="17"/>
        <v>0.28000000000000003</v>
      </c>
      <c r="N73" s="27">
        <f t="shared" si="17"/>
        <v>1.29</v>
      </c>
      <c r="O73" s="27">
        <f t="shared" si="17"/>
        <v>0.31</v>
      </c>
      <c r="P73" s="27">
        <f t="shared" si="17"/>
        <v>0.48</v>
      </c>
      <c r="Q73" s="27">
        <f t="shared" si="17"/>
        <v>0.48</v>
      </c>
      <c r="R73" s="27">
        <f t="shared" si="17"/>
        <v>0.22</v>
      </c>
      <c r="S73" s="27">
        <f t="shared" si="17"/>
        <v>0.22</v>
      </c>
      <c r="T73" s="27">
        <f t="shared" si="17"/>
        <v>0.21</v>
      </c>
      <c r="U73" s="27">
        <f t="shared" si="17"/>
        <v>0.18</v>
      </c>
      <c r="V73" s="27">
        <f t="shared" si="17"/>
        <v>0.28000000000000003</v>
      </c>
      <c r="W73" s="27">
        <f t="shared" si="17"/>
        <v>0.4</v>
      </c>
      <c r="X73" s="27">
        <f t="shared" si="17"/>
        <v>0.15</v>
      </c>
      <c r="Y73" s="27">
        <f t="shared" si="17"/>
        <v>2.16</v>
      </c>
      <c r="Z73" s="27">
        <f t="shared" si="17"/>
        <v>0.54</v>
      </c>
      <c r="AA73" s="27">
        <f t="shared" si="17"/>
        <v>0.62</v>
      </c>
    </row>
    <row r="74" spans="1:27" x14ac:dyDescent="0.25">
      <c r="A74" s="26" t="s">
        <v>280</v>
      </c>
      <c r="C74" s="27">
        <f>IF(C32=" "," ",IF(C32&gt;0,C32," "))</f>
        <v>0.04</v>
      </c>
      <c r="D74" s="27">
        <f t="shared" ref="D74:AA74" si="18">IF(D32=" "," ",IF(D32&gt;0,D32," "))</f>
        <v>0.06</v>
      </c>
      <c r="E74" s="27">
        <f t="shared" si="18"/>
        <v>7.0000000000000007E-2</v>
      </c>
      <c r="F74" s="27">
        <f t="shared" si="18"/>
        <v>2.5000000000000001E-2</v>
      </c>
      <c r="G74" s="27">
        <f t="shared" si="18"/>
        <v>0.05</v>
      </c>
      <c r="H74" s="27">
        <f t="shared" si="18"/>
        <v>0.04</v>
      </c>
      <c r="I74" s="27">
        <f t="shared" si="18"/>
        <v>0.04</v>
      </c>
      <c r="J74" s="27">
        <f t="shared" si="18"/>
        <v>0.05</v>
      </c>
      <c r="K74" s="27">
        <f t="shared" si="18"/>
        <v>0.04</v>
      </c>
      <c r="L74" s="27">
        <f t="shared" si="18"/>
        <v>0.06</v>
      </c>
      <c r="M74" s="27">
        <f t="shared" si="18"/>
        <v>7.0000000000000007E-2</v>
      </c>
      <c r="N74" s="27">
        <f t="shared" si="18"/>
        <v>0.15</v>
      </c>
      <c r="O74" s="27">
        <f t="shared" si="18"/>
        <v>0.1</v>
      </c>
      <c r="P74" s="27">
        <f t="shared" si="18"/>
        <v>0.08</v>
      </c>
      <c r="Q74" s="27">
        <f t="shared" si="18"/>
        <v>0.09</v>
      </c>
      <c r="R74" s="27">
        <f t="shared" si="18"/>
        <v>0.05</v>
      </c>
      <c r="S74" s="27">
        <f t="shared" si="18"/>
        <v>7.0000000000000007E-2</v>
      </c>
      <c r="T74" s="27">
        <f t="shared" si="18"/>
        <v>0.06</v>
      </c>
      <c r="U74" s="27">
        <f t="shared" si="18"/>
        <v>0.04</v>
      </c>
      <c r="V74" s="27">
        <f t="shared" si="18"/>
        <v>7.0000000000000007E-2</v>
      </c>
      <c r="W74" s="27">
        <f t="shared" si="18"/>
        <v>0.08</v>
      </c>
      <c r="X74" s="27">
        <f t="shared" si="18"/>
        <v>6.5000000000000002E-2</v>
      </c>
      <c r="Y74" s="27">
        <f t="shared" si="18"/>
        <v>0.27300000000000002</v>
      </c>
      <c r="Z74" s="27">
        <f t="shared" si="18"/>
        <v>0.31900000000000001</v>
      </c>
      <c r="AA74" s="27">
        <f t="shared" si="18"/>
        <v>0.24299999999999999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NWC18</vt:lpstr>
      <vt:lpstr>NWC21</vt:lpstr>
      <vt:lpstr>RD04</vt:lpstr>
      <vt:lpstr>RD06</vt:lpstr>
      <vt:lpstr>RD05</vt:lpstr>
      <vt:lpstr>RD07</vt:lpstr>
      <vt:lpstr>NE07</vt:lpstr>
      <vt:lpstr>NE09</vt:lpstr>
      <vt:lpstr>RD08</vt:lpstr>
      <vt:lpstr>NWC23</vt:lpstr>
      <vt:lpstr>NWC22</vt:lpstr>
      <vt:lpstr>RD09</vt:lpstr>
      <vt:lpstr>RD10</vt:lpstr>
      <vt:lpstr>T-344-J</vt:lpstr>
      <vt:lpstr>RD11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Danieli Ferreira</dc:creator>
  <cp:lastModifiedBy>Danieli Ferreira</cp:lastModifiedBy>
  <dcterms:created xsi:type="dcterms:W3CDTF">2022-07-19T20:34:38Z</dcterms:created>
  <dcterms:modified xsi:type="dcterms:W3CDTF">2022-08-30T20:39:55Z</dcterms:modified>
</cp:coreProperties>
</file>