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BeyondExperiments\APPENDICES\Chapter13\"/>
    </mc:Choice>
  </mc:AlternateContent>
  <bookViews>
    <workbookView xWindow="240" yWindow="45" windowWidth="16275" windowHeight="9780"/>
  </bookViews>
  <sheets>
    <sheet name="tabout" sheetId="6" r:id="rId1"/>
    <sheet name="Table 13.2" sheetId="5" r:id="rId2"/>
  </sheets>
  <calcPr calcId="152511"/>
</workbook>
</file>

<file path=xl/calcChain.xml><?xml version="1.0" encoding="utf-8"?>
<calcChain xmlns="http://schemas.openxmlformats.org/spreadsheetml/2006/main">
  <c r="A2" i="5" l="1"/>
  <c r="B2" i="5"/>
  <c r="C2" i="5"/>
  <c r="G18" i="5" s="1"/>
  <c r="D2" i="5"/>
  <c r="H18" i="5" s="1"/>
  <c r="E2" i="5"/>
  <c r="J18" i="5" s="1"/>
  <c r="A3" i="5"/>
  <c r="B3" i="5"/>
  <c r="C3" i="5"/>
  <c r="G20" i="5" s="1"/>
  <c r="D3" i="5"/>
  <c r="H20" i="5" s="1"/>
  <c r="E3" i="5"/>
  <c r="J20" i="5" s="1"/>
  <c r="A4" i="5"/>
  <c r="B4" i="5"/>
  <c r="C4" i="5"/>
  <c r="G23" i="5" s="1"/>
  <c r="D4" i="5"/>
  <c r="H23" i="5" s="1"/>
  <c r="E4" i="5"/>
  <c r="J23" i="5" s="1"/>
  <c r="A5" i="5"/>
  <c r="B5" i="5"/>
  <c r="C5" i="5"/>
  <c r="G22" i="5" s="1"/>
  <c r="D5" i="5"/>
  <c r="H22" i="5" s="1"/>
  <c r="E5" i="5"/>
  <c r="J22" i="5" s="1"/>
  <c r="A6" i="5"/>
  <c r="B6" i="5"/>
  <c r="C6" i="5"/>
  <c r="G25" i="5" s="1"/>
  <c r="D6" i="5"/>
  <c r="H25" i="5" s="1"/>
  <c r="E6" i="5"/>
  <c r="J25" i="5" s="1"/>
  <c r="A7" i="5"/>
  <c r="B7" i="5"/>
  <c r="C7" i="5"/>
  <c r="G28" i="5" s="1"/>
  <c r="D7" i="5"/>
  <c r="H28" i="5" s="1"/>
  <c r="E7" i="5"/>
  <c r="J28" i="5" s="1"/>
  <c r="A8" i="5"/>
  <c r="B8" i="5"/>
  <c r="C8" i="5"/>
  <c r="G27" i="5" s="1"/>
  <c r="D8" i="5"/>
  <c r="H27" i="5" s="1"/>
  <c r="E8" i="5"/>
  <c r="J27" i="5" s="1"/>
  <c r="A9" i="5"/>
  <c r="B9" i="5"/>
  <c r="C9" i="5"/>
  <c r="G30" i="5" s="1"/>
  <c r="D9" i="5"/>
  <c r="H30" i="5" s="1"/>
  <c r="E9" i="5"/>
  <c r="J30" i="5" s="1"/>
  <c r="A10" i="5"/>
  <c r="B10" i="5"/>
  <c r="C10" i="5"/>
  <c r="G31" i="5" s="1"/>
  <c r="D10" i="5"/>
  <c r="H31" i="5" s="1"/>
  <c r="E10" i="5"/>
  <c r="J31" i="5" s="1"/>
  <c r="A11" i="5"/>
  <c r="B11" i="5"/>
  <c r="C11" i="5"/>
  <c r="G32" i="5" s="1"/>
  <c r="D11" i="5"/>
  <c r="H32" i="5" s="1"/>
  <c r="E11" i="5"/>
  <c r="J32" i="5" s="1"/>
  <c r="A12" i="5"/>
  <c r="B12" i="5"/>
  <c r="C12" i="5"/>
  <c r="G33" i="5" s="1"/>
  <c r="D12" i="5"/>
  <c r="H33" i="5" s="1"/>
  <c r="E12" i="5"/>
  <c r="J33" i="5" s="1"/>
  <c r="A13" i="5"/>
  <c r="B13" i="5"/>
  <c r="C13" i="5"/>
  <c r="G34" i="5" s="1"/>
  <c r="D13" i="5"/>
  <c r="H34" i="5" s="1"/>
  <c r="E13" i="5"/>
  <c r="J34" i="5" s="1"/>
  <c r="A14" i="5"/>
  <c r="B14" i="5"/>
  <c r="C14" i="5"/>
  <c r="G39" i="5" s="1"/>
  <c r="D14" i="5"/>
  <c r="H39" i="5" s="1"/>
  <c r="E14" i="5"/>
  <c r="J39" i="5" s="1"/>
  <c r="A15" i="5"/>
  <c r="B15" i="5"/>
  <c r="C15" i="5"/>
  <c r="D15" i="5"/>
  <c r="H38" i="5" s="1"/>
  <c r="E15" i="5"/>
  <c r="J38" i="5" s="1"/>
  <c r="C1" i="5"/>
  <c r="D1" i="5"/>
  <c r="E1" i="5"/>
  <c r="G38" i="5" l="1"/>
  <c r="G36" i="5" s="1"/>
  <c r="J36" i="5"/>
  <c r="H36" i="5"/>
  <c r="H13" i="5"/>
  <c r="I38" i="5" l="1"/>
  <c r="I25" i="5"/>
  <c r="K27" i="5"/>
  <c r="K30" i="5"/>
  <c r="K38" i="5"/>
  <c r="I18" i="5"/>
  <c r="I30" i="5"/>
  <c r="I32" i="5"/>
  <c r="I27" i="5"/>
  <c r="I31" i="5"/>
  <c r="K22" i="5"/>
  <c r="I28" i="5"/>
  <c r="K36" i="5"/>
  <c r="K25" i="5"/>
  <c r="I20" i="5"/>
  <c r="K39" i="5"/>
  <c r="K31" i="5"/>
  <c r="K32" i="5"/>
  <c r="I33" i="5"/>
  <c r="K28" i="5"/>
  <c r="I39" i="5"/>
  <c r="I22" i="5"/>
  <c r="I34" i="5"/>
  <c r="K34" i="5"/>
  <c r="K23" i="5"/>
  <c r="I23" i="5"/>
  <c r="K33" i="5"/>
  <c r="K20" i="5"/>
  <c r="I36" i="5"/>
</calcChain>
</file>

<file path=xl/sharedStrings.xml><?xml version="1.0" encoding="utf-8"?>
<sst xmlns="http://schemas.openxmlformats.org/spreadsheetml/2006/main" count="60" uniqueCount="36">
  <si>
    <t>Remittances</t>
  </si>
  <si>
    <t>M</t>
  </si>
  <si>
    <t>Total income</t>
  </si>
  <si>
    <t/>
  </si>
  <si>
    <t>Total real income</t>
  </si>
  <si>
    <t>N</t>
  </si>
  <si>
    <t>Production</t>
  </si>
  <si>
    <t>crop</t>
  </si>
  <si>
    <t>live</t>
  </si>
  <si>
    <t>ret</t>
  </si>
  <si>
    <t>ser</t>
  </si>
  <si>
    <t>prod</t>
  </si>
  <si>
    <t>n0</t>
  </si>
  <si>
    <t>n1</t>
  </si>
  <si>
    <t>n10</t>
  </si>
  <si>
    <t>denominator</t>
  </si>
  <si>
    <t>Baseline</t>
  </si>
  <si>
    <t>1-year levels</t>
  </si>
  <si>
    <t>10-year level</t>
  </si>
  <si>
    <t>Total nominal income</t>
  </si>
  <si>
    <t>Real income</t>
  </si>
  <si>
    <t>Total</t>
  </si>
  <si>
    <t>Migrants</t>
  </si>
  <si>
    <t>Non-Migrants</t>
  </si>
  <si>
    <t>Crop</t>
  </si>
  <si>
    <t>Livestock</t>
  </si>
  <si>
    <t>Retail</t>
  </si>
  <si>
    <t>Services</t>
  </si>
  <si>
    <t>1-year impact per-dollar</t>
  </si>
  <si>
    <t>10-year impact per-dollar</t>
  </si>
  <si>
    <t>Savings</t>
  </si>
  <si>
    <t>By Household:</t>
  </si>
  <si>
    <t>Y by household</t>
  </si>
  <si>
    <t>RY by household</t>
  </si>
  <si>
    <t>Tradables</t>
  </si>
  <si>
    <t>peso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</si>
</sst>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i/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quotePrefix="1"/>
    <xf numFmtId="2" fontId="0" fillId="0" borderId="0" xfId="0" applyNumberFormat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0" fillId="2" borderId="9" xfId="0" applyFill="1" applyBorder="1"/>
    <xf numFmtId="0" fontId="2" fillId="2" borderId="8" xfId="0" applyFont="1" applyFill="1" applyBorder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2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horizontal="right" vertical="center"/>
    </xf>
    <xf numFmtId="0" fontId="4" fillId="2" borderId="8" xfId="0" applyFont="1" applyFill="1" applyBorder="1" applyAlignment="1">
      <alignment horizontal="right" vertical="center"/>
    </xf>
    <xf numFmtId="43" fontId="2" fillId="2" borderId="6" xfId="1" applyFont="1" applyFill="1" applyBorder="1" applyAlignment="1">
      <alignment horizontal="center" vertical="center"/>
    </xf>
    <xf numFmtId="43" fontId="0" fillId="2" borderId="0" xfId="1" applyFont="1" applyFill="1"/>
    <xf numFmtId="43" fontId="2" fillId="2" borderId="0" xfId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2" fontId="2" fillId="2" borderId="6" xfId="0" applyNumberFormat="1" applyFont="1" applyFill="1" applyBorder="1" applyAlignment="1">
      <alignment horizontal="center" vertical="center"/>
    </xf>
    <xf numFmtId="2" fontId="2" fillId="2" borderId="9" xfId="1" applyNumberFormat="1" applyFont="1" applyFill="1" applyBorder="1" applyAlignment="1">
      <alignment horizontal="center" vertical="center"/>
    </xf>
    <xf numFmtId="2" fontId="0" fillId="2" borderId="9" xfId="1" applyNumberFormat="1" applyFont="1" applyFill="1" applyBorder="1"/>
    <xf numFmtId="2" fontId="2" fillId="2" borderId="7" xfId="1" applyNumberFormat="1" applyFont="1" applyFill="1" applyBorder="1" applyAlignment="1">
      <alignment horizontal="center" vertical="center"/>
    </xf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G12" sqref="G12"/>
    </sheetView>
  </sheetViews>
  <sheetFormatPr defaultRowHeight="15" x14ac:dyDescent="0.25"/>
  <cols>
    <col min="1" max="1" width="20.28515625" customWidth="1"/>
  </cols>
  <sheetData>
    <row r="1" spans="1:5" x14ac:dyDescent="0.25">
      <c r="C1" s="1" t="s">
        <v>12</v>
      </c>
      <c r="D1" s="1" t="s">
        <v>13</v>
      </c>
      <c r="E1" s="1" t="s">
        <v>14</v>
      </c>
    </row>
    <row r="2" spans="1:5" x14ac:dyDescent="0.25">
      <c r="A2" s="1" t="s">
        <v>0</v>
      </c>
      <c r="B2" s="1" t="s">
        <v>1</v>
      </c>
      <c r="C2">
        <v>15307392.447560001</v>
      </c>
      <c r="D2">
        <v>8419065.8461579997</v>
      </c>
      <c r="E2">
        <v>8419065.8461579997</v>
      </c>
    </row>
    <row r="3" spans="1:5" x14ac:dyDescent="0.25">
      <c r="A3" s="1" t="s">
        <v>2</v>
      </c>
      <c r="B3" s="1" t="s">
        <v>3</v>
      </c>
      <c r="C3">
        <v>146517525.58139998</v>
      </c>
      <c r="D3">
        <v>134617883.66678667</v>
      </c>
      <c r="E3">
        <v>134349599.83783692</v>
      </c>
    </row>
    <row r="4" spans="1:5" x14ac:dyDescent="0.25">
      <c r="A4" s="1" t="s">
        <v>32</v>
      </c>
      <c r="B4" s="1" t="s">
        <v>5</v>
      </c>
      <c r="C4">
        <v>98430510.02624999</v>
      </c>
      <c r="D4">
        <v>95720761.679747298</v>
      </c>
      <c r="E4">
        <v>98573940.864066511</v>
      </c>
    </row>
    <row r="5" spans="1:5" x14ac:dyDescent="0.25">
      <c r="A5" s="1" t="s">
        <v>32</v>
      </c>
      <c r="B5" s="1" t="s">
        <v>1</v>
      </c>
      <c r="C5">
        <v>48087015.555150002</v>
      </c>
      <c r="D5">
        <v>38897121.987039357</v>
      </c>
      <c r="E5">
        <v>35775658.973770425</v>
      </c>
    </row>
    <row r="6" spans="1:5" x14ac:dyDescent="0.25">
      <c r="A6" s="1" t="s">
        <v>4</v>
      </c>
      <c r="B6" s="1" t="s">
        <v>3</v>
      </c>
      <c r="C6">
        <v>146517525.58140001</v>
      </c>
      <c r="D6">
        <v>137347880.96528611</v>
      </c>
      <c r="E6">
        <v>136044847.67760441</v>
      </c>
    </row>
    <row r="7" spans="1:5" x14ac:dyDescent="0.25">
      <c r="A7" s="1" t="s">
        <v>33</v>
      </c>
      <c r="B7" s="1" t="s">
        <v>5</v>
      </c>
      <c r="C7">
        <v>98430510.02624999</v>
      </c>
      <c r="D7">
        <v>97309914.123931155</v>
      </c>
      <c r="E7">
        <v>99819953.969598204</v>
      </c>
    </row>
    <row r="8" spans="1:5" x14ac:dyDescent="0.25">
      <c r="A8" s="1" t="s">
        <v>33</v>
      </c>
      <c r="B8" s="1" t="s">
        <v>1</v>
      </c>
      <c r="C8">
        <v>48087015.55515001</v>
      </c>
      <c r="D8">
        <v>40037966.841354959</v>
      </c>
      <c r="E8">
        <v>36224893.708006196</v>
      </c>
    </row>
    <row r="9" spans="1:5" x14ac:dyDescent="0.25">
      <c r="A9" s="1" t="s">
        <v>6</v>
      </c>
      <c r="B9" s="1" t="s">
        <v>7</v>
      </c>
      <c r="C9">
        <v>13420411.106396914</v>
      </c>
      <c r="D9">
        <v>13048056.44049985</v>
      </c>
      <c r="E9">
        <v>12281824.943009496</v>
      </c>
    </row>
    <row r="10" spans="1:5" x14ac:dyDescent="0.25">
      <c r="A10" s="1" t="s">
        <v>6</v>
      </c>
      <c r="B10" s="1" t="s">
        <v>8</v>
      </c>
      <c r="C10">
        <v>3758639.9174475754</v>
      </c>
      <c r="D10">
        <v>3737518.5758540924</v>
      </c>
      <c r="E10">
        <v>3390849.3957765661</v>
      </c>
    </row>
    <row r="11" spans="1:5" x14ac:dyDescent="0.25">
      <c r="A11" s="1" t="s">
        <v>6</v>
      </c>
      <c r="B11" s="1" t="s">
        <v>9</v>
      </c>
      <c r="C11">
        <v>78990207.984495133</v>
      </c>
      <c r="D11">
        <v>76049844.105256066</v>
      </c>
      <c r="E11">
        <v>75511943.9647412</v>
      </c>
    </row>
    <row r="12" spans="1:5" x14ac:dyDescent="0.25">
      <c r="A12" s="1" t="s">
        <v>6</v>
      </c>
      <c r="B12" s="1" t="s">
        <v>10</v>
      </c>
      <c r="C12">
        <v>8034187.0691057676</v>
      </c>
      <c r="D12">
        <v>7721467.3379862914</v>
      </c>
      <c r="E12">
        <v>7970057.8373403931</v>
      </c>
    </row>
    <row r="13" spans="1:5" x14ac:dyDescent="0.25">
      <c r="A13" s="1" t="s">
        <v>6</v>
      </c>
      <c r="B13" s="1" t="s">
        <v>11</v>
      </c>
      <c r="C13">
        <v>570218.65691648354</v>
      </c>
      <c r="D13">
        <v>589957.22362493642</v>
      </c>
      <c r="E13">
        <v>617799.90355792688</v>
      </c>
    </row>
    <row r="14" spans="1:5" x14ac:dyDescent="0.25">
      <c r="A14" s="1" t="s">
        <v>30</v>
      </c>
      <c r="B14" s="1" t="s">
        <v>5</v>
      </c>
      <c r="C14">
        <v>1968610.2005249998</v>
      </c>
      <c r="D14">
        <v>1914415.2335949463</v>
      </c>
      <c r="E14">
        <v>1971478.81728133</v>
      </c>
    </row>
    <row r="15" spans="1:5" x14ac:dyDescent="0.25">
      <c r="A15" s="1" t="s">
        <v>30</v>
      </c>
      <c r="B15" s="1" t="s">
        <v>1</v>
      </c>
      <c r="C15">
        <v>1442610.4666545</v>
      </c>
      <c r="D15">
        <v>1166913.6596111804</v>
      </c>
      <c r="E15">
        <v>1073269.7692131135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="70" zoomScaleNormal="70" workbookViewId="0">
      <selection activeCell="J12" sqref="J12"/>
    </sheetView>
  </sheetViews>
  <sheetFormatPr defaultRowHeight="15" x14ac:dyDescent="0.25"/>
  <cols>
    <col min="1" max="1" width="16.28515625" customWidth="1"/>
    <col min="2" max="2" width="7.42578125" customWidth="1"/>
    <col min="3" max="4" width="16" customWidth="1"/>
    <col min="5" max="5" width="21.140625" customWidth="1"/>
    <col min="6" max="6" width="15" customWidth="1"/>
    <col min="7" max="7" width="17.42578125" customWidth="1"/>
    <col min="8" max="8" width="13.42578125" customWidth="1"/>
    <col min="9" max="9" width="17" customWidth="1"/>
    <col min="10" max="10" width="12.28515625" customWidth="1"/>
    <col min="11" max="11" width="19.140625" customWidth="1"/>
  </cols>
  <sheetData>
    <row r="1" spans="1:11" x14ac:dyDescent="0.25">
      <c r="C1" t="str">
        <f>tabout!C1</f>
        <v>n0</v>
      </c>
      <c r="D1" t="str">
        <f>tabout!D1</f>
        <v>n1</v>
      </c>
      <c r="E1" t="str">
        <f>tabout!E1</f>
        <v>n10</v>
      </c>
    </row>
    <row r="2" spans="1:11" x14ac:dyDescent="0.25">
      <c r="A2" t="str">
        <f>tabout!A2</f>
        <v>Remittances</v>
      </c>
      <c r="B2" t="str">
        <f>tabout!B2</f>
        <v>M</v>
      </c>
      <c r="C2">
        <f>tabout!C2</f>
        <v>15307392.447560001</v>
      </c>
      <c r="D2">
        <f>tabout!D2</f>
        <v>8419065.8461579997</v>
      </c>
      <c r="E2">
        <f>tabout!E2</f>
        <v>8419065.8461579997</v>
      </c>
    </row>
    <row r="3" spans="1:11" x14ac:dyDescent="0.25">
      <c r="A3" t="str">
        <f>tabout!A3</f>
        <v>Total income</v>
      </c>
      <c r="B3" t="str">
        <f>tabout!B3</f>
        <v/>
      </c>
      <c r="C3">
        <f>tabout!C3</f>
        <v>146517525.58139998</v>
      </c>
      <c r="D3">
        <f>tabout!D3</f>
        <v>134617883.66678667</v>
      </c>
      <c r="E3">
        <f>tabout!E3</f>
        <v>134349599.83783692</v>
      </c>
    </row>
    <row r="4" spans="1:11" x14ac:dyDescent="0.25">
      <c r="A4" t="str">
        <f>tabout!A4</f>
        <v>Y by household</v>
      </c>
      <c r="B4" t="str">
        <f>tabout!B4</f>
        <v>N</v>
      </c>
      <c r="C4">
        <f>tabout!C4</f>
        <v>98430510.02624999</v>
      </c>
      <c r="D4">
        <f>tabout!D4</f>
        <v>95720761.679747298</v>
      </c>
      <c r="E4">
        <f>tabout!E4</f>
        <v>98573940.864066511</v>
      </c>
    </row>
    <row r="5" spans="1:11" x14ac:dyDescent="0.25">
      <c r="A5" t="str">
        <f>tabout!A5</f>
        <v>Y by household</v>
      </c>
      <c r="B5" t="str">
        <f>tabout!B5</f>
        <v>M</v>
      </c>
      <c r="C5">
        <f>tabout!C5</f>
        <v>48087015.555150002</v>
      </c>
      <c r="D5">
        <f>tabout!D5</f>
        <v>38897121.987039357</v>
      </c>
      <c r="E5">
        <f>tabout!E5</f>
        <v>35775658.973770425</v>
      </c>
    </row>
    <row r="6" spans="1:11" x14ac:dyDescent="0.25">
      <c r="A6" t="str">
        <f>tabout!A6</f>
        <v>Total real income</v>
      </c>
      <c r="B6" t="str">
        <f>tabout!B6</f>
        <v/>
      </c>
      <c r="C6">
        <f>tabout!C6</f>
        <v>146517525.58140001</v>
      </c>
      <c r="D6">
        <f>tabout!D6</f>
        <v>137347880.96528611</v>
      </c>
      <c r="E6">
        <f>tabout!E6</f>
        <v>136044847.67760441</v>
      </c>
    </row>
    <row r="7" spans="1:11" x14ac:dyDescent="0.25">
      <c r="A7" t="str">
        <f>tabout!A7</f>
        <v>RY by household</v>
      </c>
      <c r="B7" t="str">
        <f>tabout!B7</f>
        <v>N</v>
      </c>
      <c r="C7">
        <f>tabout!C7</f>
        <v>98430510.02624999</v>
      </c>
      <c r="D7">
        <f>tabout!D7</f>
        <v>97309914.123931155</v>
      </c>
      <c r="E7">
        <f>tabout!E7</f>
        <v>99819953.969598204</v>
      </c>
    </row>
    <row r="8" spans="1:11" x14ac:dyDescent="0.25">
      <c r="A8" t="str">
        <f>tabout!A8</f>
        <v>RY by household</v>
      </c>
      <c r="B8" t="str">
        <f>tabout!B8</f>
        <v>M</v>
      </c>
      <c r="C8">
        <f>tabout!C8</f>
        <v>48087015.55515001</v>
      </c>
      <c r="D8">
        <f>tabout!D8</f>
        <v>40037966.841354959</v>
      </c>
      <c r="E8">
        <f>tabout!E8</f>
        <v>36224893.708006196</v>
      </c>
    </row>
    <row r="9" spans="1:11" x14ac:dyDescent="0.25">
      <c r="A9" t="str">
        <f>tabout!A9</f>
        <v>Production</v>
      </c>
      <c r="B9" t="str">
        <f>tabout!B9</f>
        <v>crop</v>
      </c>
      <c r="C9">
        <f>tabout!C9</f>
        <v>13420411.106396914</v>
      </c>
      <c r="D9">
        <f>tabout!D9</f>
        <v>13048056.44049985</v>
      </c>
      <c r="E9">
        <f>tabout!E9</f>
        <v>12281824.943009496</v>
      </c>
    </row>
    <row r="10" spans="1:11" x14ac:dyDescent="0.25">
      <c r="A10" t="str">
        <f>tabout!A10</f>
        <v>Production</v>
      </c>
      <c r="B10" t="str">
        <f>tabout!B10</f>
        <v>live</v>
      </c>
      <c r="C10">
        <f>tabout!C10</f>
        <v>3758639.9174475754</v>
      </c>
      <c r="D10">
        <f>tabout!D10</f>
        <v>3737518.5758540924</v>
      </c>
      <c r="E10">
        <f>tabout!E10</f>
        <v>3390849.3957765661</v>
      </c>
    </row>
    <row r="11" spans="1:11" x14ac:dyDescent="0.25">
      <c r="A11" t="str">
        <f>tabout!A11</f>
        <v>Production</v>
      </c>
      <c r="B11" t="str">
        <f>tabout!B11</f>
        <v>ret</v>
      </c>
      <c r="C11">
        <f>tabout!C11</f>
        <v>78990207.984495133</v>
      </c>
      <c r="D11">
        <f>tabout!D11</f>
        <v>76049844.105256066</v>
      </c>
      <c r="E11">
        <f>tabout!E11</f>
        <v>75511943.9647412</v>
      </c>
    </row>
    <row r="12" spans="1:11" x14ac:dyDescent="0.25">
      <c r="A12" t="str">
        <f>tabout!A12</f>
        <v>Production</v>
      </c>
      <c r="B12" t="str">
        <f>tabout!B12</f>
        <v>ser</v>
      </c>
      <c r="C12">
        <f>tabout!C12</f>
        <v>8034187.0691057676</v>
      </c>
      <c r="D12">
        <f>tabout!D12</f>
        <v>7721467.3379862914</v>
      </c>
      <c r="E12">
        <f>tabout!E12</f>
        <v>7970057.8373403931</v>
      </c>
      <c r="G12" t="s">
        <v>35</v>
      </c>
      <c r="H12" t="s">
        <v>15</v>
      </c>
      <c r="K12" s="29"/>
    </row>
    <row r="13" spans="1:11" x14ac:dyDescent="0.25">
      <c r="A13" t="str">
        <f>tabout!A13</f>
        <v>Production</v>
      </c>
      <c r="B13" t="str">
        <f>tabout!B13</f>
        <v>prod</v>
      </c>
      <c r="C13">
        <f>tabout!C13</f>
        <v>570218.65691648354</v>
      </c>
      <c r="D13">
        <f>tabout!D13</f>
        <v>589957.22362493642</v>
      </c>
      <c r="E13">
        <f>tabout!E13</f>
        <v>617799.90355792688</v>
      </c>
      <c r="G13">
        <v>11</v>
      </c>
      <c r="H13" s="2">
        <f>G18-H18</f>
        <v>0.62621150921836377</v>
      </c>
    </row>
    <row r="14" spans="1:11" x14ac:dyDescent="0.25">
      <c r="A14" t="str">
        <f>tabout!A14</f>
        <v>Savings</v>
      </c>
      <c r="B14" t="str">
        <f>tabout!B14</f>
        <v>N</v>
      </c>
      <c r="C14">
        <f>tabout!C14</f>
        <v>1968610.2005249998</v>
      </c>
      <c r="D14">
        <f>tabout!D14</f>
        <v>1914415.2335949463</v>
      </c>
      <c r="E14">
        <f>tabout!E14</f>
        <v>1971478.81728133</v>
      </c>
    </row>
    <row r="15" spans="1:11" x14ac:dyDescent="0.25">
      <c r="A15" t="str">
        <f>tabout!A15</f>
        <v>Savings</v>
      </c>
      <c r="B15" t="str">
        <f>tabout!B15</f>
        <v>M</v>
      </c>
      <c r="C15">
        <f>tabout!C15</f>
        <v>1442610.4666545</v>
      </c>
      <c r="D15">
        <f>tabout!D15</f>
        <v>1166913.6596111804</v>
      </c>
      <c r="E15">
        <f>tabout!E15</f>
        <v>1073269.7692131135</v>
      </c>
    </row>
    <row r="16" spans="1:11" ht="15.75" thickBot="1" x14ac:dyDescent="0.3"/>
    <row r="17" spans="5:11" ht="24.75" thickBot="1" x14ac:dyDescent="0.3">
      <c r="E17" s="3"/>
      <c r="F17" s="4"/>
      <c r="G17" s="5" t="s">
        <v>16</v>
      </c>
      <c r="H17" s="5" t="s">
        <v>17</v>
      </c>
      <c r="I17" s="5" t="s">
        <v>28</v>
      </c>
      <c r="J17" s="5" t="s">
        <v>18</v>
      </c>
      <c r="K17" s="6" t="s">
        <v>29</v>
      </c>
    </row>
    <row r="18" spans="5:11" ht="15.75" thickBot="1" x14ac:dyDescent="0.3">
      <c r="E18" s="7" t="s">
        <v>0</v>
      </c>
      <c r="F18" s="8"/>
      <c r="G18" s="20">
        <f>C2/1000000/$G$13</f>
        <v>1.3915811315963638</v>
      </c>
      <c r="H18" s="20">
        <f>D2/1000000/$G$13</f>
        <v>0.76536962237799999</v>
      </c>
      <c r="I18" s="9">
        <f>(G18-H18)/$H$13</f>
        <v>1</v>
      </c>
      <c r="J18" s="20">
        <f>E2/1000000/$G$13</f>
        <v>0.76536962237799999</v>
      </c>
      <c r="K18" s="10">
        <v>-1</v>
      </c>
    </row>
    <row r="19" spans="5:11" x14ac:dyDescent="0.25">
      <c r="E19" s="11" t="s">
        <v>19</v>
      </c>
      <c r="F19" s="12"/>
      <c r="G19" s="21"/>
      <c r="H19" s="21"/>
      <c r="I19" s="13"/>
      <c r="J19" s="21"/>
      <c r="K19" s="14"/>
    </row>
    <row r="20" spans="5:11" x14ac:dyDescent="0.25">
      <c r="E20" s="15"/>
      <c r="F20" s="12" t="s">
        <v>21</v>
      </c>
      <c r="G20" s="22">
        <f>C3/1000000/$G$13</f>
        <v>13.319775052854544</v>
      </c>
      <c r="H20" s="22">
        <f>D3/1000000/$G$13</f>
        <v>12.237989424253334</v>
      </c>
      <c r="I20" s="23">
        <f>(H20-G20)/$H$13</f>
        <v>-1.7275083780422582</v>
      </c>
      <c r="J20" s="22">
        <f>E3/1000000/$G$13</f>
        <v>12.213599985257902</v>
      </c>
      <c r="K20" s="26">
        <f>(J20-G20)/$H$13</f>
        <v>-1.7664559838214529</v>
      </c>
    </row>
    <row r="21" spans="5:11" x14ac:dyDescent="0.25">
      <c r="E21" s="15"/>
      <c r="F21" s="12" t="s">
        <v>31</v>
      </c>
      <c r="G21" s="21"/>
      <c r="H21" s="21"/>
      <c r="I21" s="24"/>
      <c r="J21" s="21"/>
      <c r="K21" s="27"/>
    </row>
    <row r="22" spans="5:11" x14ac:dyDescent="0.25">
      <c r="E22" s="15"/>
      <c r="F22" s="16" t="s">
        <v>22</v>
      </c>
      <c r="G22" s="22">
        <f>C5/1000000/$G$13</f>
        <v>4.3715468686500003</v>
      </c>
      <c r="H22" s="22">
        <f>D5/1000000/$G$13</f>
        <v>3.5361019988217595</v>
      </c>
      <c r="I22" s="23">
        <f t="shared" ref="I22:I39" si="0">(H22-G22)/$H$13</f>
        <v>-1.3341257027853766</v>
      </c>
      <c r="J22" s="22">
        <f>E5/1000000/$G$13</f>
        <v>3.2523326339791296</v>
      </c>
      <c r="K22" s="26">
        <f t="shared" ref="K22:K39" si="1">(J22-G22)/$H$13</f>
        <v>-1.7872782888769836</v>
      </c>
    </row>
    <row r="23" spans="5:11" ht="15.75" thickBot="1" x14ac:dyDescent="0.3">
      <c r="E23" s="17"/>
      <c r="F23" s="18" t="s">
        <v>23</v>
      </c>
      <c r="G23" s="20">
        <f>C4/1000000/$G$13</f>
        <v>8.9482281842045452</v>
      </c>
      <c r="H23" s="20">
        <f>D4/1000000/$G$13</f>
        <v>8.7018874254315719</v>
      </c>
      <c r="I23" s="25">
        <f t="shared" si="0"/>
        <v>-0.39338267525688803</v>
      </c>
      <c r="J23" s="20">
        <f>E4/1000000/$G$13</f>
        <v>8.9612673512787744</v>
      </c>
      <c r="K23" s="28">
        <f t="shared" si="1"/>
        <v>2.0822305055530854E-2</v>
      </c>
    </row>
    <row r="24" spans="5:11" x14ac:dyDescent="0.25">
      <c r="E24" s="11" t="s">
        <v>20</v>
      </c>
      <c r="F24" s="12"/>
      <c r="G24" s="21"/>
      <c r="H24" s="21"/>
      <c r="I24" s="24"/>
      <c r="J24" s="21"/>
      <c r="K24" s="27"/>
    </row>
    <row r="25" spans="5:11" x14ac:dyDescent="0.25">
      <c r="E25" s="19"/>
      <c r="F25" s="12" t="s">
        <v>21</v>
      </c>
      <c r="G25" s="22">
        <f>C6/1000000/$G$13</f>
        <v>13.319775052854546</v>
      </c>
      <c r="H25" s="22">
        <f>D6/1000000/$G$13</f>
        <v>12.486170996844191</v>
      </c>
      <c r="I25" s="23">
        <f t="shared" si="0"/>
        <v>-1.3311860988483877</v>
      </c>
      <c r="J25" s="22">
        <f>E6/1000000/$G$13</f>
        <v>12.367713425236763</v>
      </c>
      <c r="K25" s="26">
        <f t="shared" si="1"/>
        <v>-1.5203515323538912</v>
      </c>
    </row>
    <row r="26" spans="5:11" x14ac:dyDescent="0.25">
      <c r="E26" s="15"/>
      <c r="F26" s="12" t="s">
        <v>31</v>
      </c>
      <c r="G26" s="21"/>
      <c r="H26" s="21"/>
      <c r="I26" s="24"/>
      <c r="J26" s="21"/>
      <c r="K26" s="27"/>
    </row>
    <row r="27" spans="5:11" x14ac:dyDescent="0.25">
      <c r="E27" s="15"/>
      <c r="F27" s="16" t="s">
        <v>22</v>
      </c>
      <c r="G27" s="22">
        <f>C8/1000000/$G$13</f>
        <v>4.3715468686500012</v>
      </c>
      <c r="H27" s="22">
        <f>D8/1000000/$G$13</f>
        <v>3.6398151673959052</v>
      </c>
      <c r="I27" s="23">
        <f t="shared" si="0"/>
        <v>-1.1685056733745478</v>
      </c>
      <c r="J27" s="22">
        <f>E8/1000000/$G$13</f>
        <v>3.2931721552732909</v>
      </c>
      <c r="K27" s="26">
        <f t="shared" si="1"/>
        <v>-1.7220614720459801</v>
      </c>
    </row>
    <row r="28" spans="5:11" ht="15.75" thickBot="1" x14ac:dyDescent="0.3">
      <c r="E28" s="17"/>
      <c r="F28" s="18" t="s">
        <v>23</v>
      </c>
      <c r="G28" s="20">
        <f>C7/1000000/$G$13</f>
        <v>8.9482281842045452</v>
      </c>
      <c r="H28" s="20">
        <f>D7/1000000/$G$13</f>
        <v>8.8463558294482869</v>
      </c>
      <c r="I28" s="25">
        <f t="shared" si="0"/>
        <v>-0.1626804254738391</v>
      </c>
      <c r="J28" s="20">
        <f>E7/1000000/$G$13</f>
        <v>9.0745412699634738</v>
      </c>
      <c r="K28" s="28">
        <f t="shared" si="1"/>
        <v>0.20170993969208953</v>
      </c>
    </row>
    <row r="29" spans="5:11" x14ac:dyDescent="0.25">
      <c r="E29" s="11" t="s">
        <v>6</v>
      </c>
      <c r="F29" s="12"/>
      <c r="G29" s="21"/>
      <c r="H29" s="21"/>
      <c r="I29" s="24"/>
      <c r="J29" s="21"/>
      <c r="K29" s="27"/>
    </row>
    <row r="30" spans="5:11" x14ac:dyDescent="0.25">
      <c r="E30" s="15"/>
      <c r="F30" s="12" t="s">
        <v>24</v>
      </c>
      <c r="G30" s="22">
        <f t="shared" ref="G30:H34" si="2">C9/1000000/$G$13</f>
        <v>1.2200373733088103</v>
      </c>
      <c r="H30" s="22">
        <f t="shared" si="2"/>
        <v>1.1861869491363499</v>
      </c>
      <c r="I30" s="23">
        <f t="shared" si="0"/>
        <v>-5.4055895929974958E-2</v>
      </c>
      <c r="J30" s="22">
        <f>E9/1000000/$G$13</f>
        <v>1.1165295402735906</v>
      </c>
      <c r="K30" s="26">
        <f t="shared" si="1"/>
        <v>-0.16529212815717492</v>
      </c>
    </row>
    <row r="31" spans="5:11" x14ac:dyDescent="0.25">
      <c r="E31" s="15"/>
      <c r="F31" s="12" t="s">
        <v>25</v>
      </c>
      <c r="G31" s="22">
        <f t="shared" si="2"/>
        <v>0.34169453794977955</v>
      </c>
      <c r="H31" s="22">
        <f t="shared" si="2"/>
        <v>0.33977441598673569</v>
      </c>
      <c r="I31" s="23">
        <f t="shared" si="0"/>
        <v>-3.0662514737880768E-3</v>
      </c>
      <c r="J31" s="22">
        <f>E10/1000000/$G$13</f>
        <v>0.30825903597968779</v>
      </c>
      <c r="K31" s="26">
        <f t="shared" si="1"/>
        <v>-5.3393304782637908E-2</v>
      </c>
    </row>
    <row r="32" spans="5:11" x14ac:dyDescent="0.25">
      <c r="E32" s="15"/>
      <c r="F32" s="12" t="s">
        <v>26</v>
      </c>
      <c r="G32" s="22">
        <f t="shared" si="2"/>
        <v>7.1809279985904659</v>
      </c>
      <c r="H32" s="22">
        <f t="shared" si="2"/>
        <v>6.9136221913869154</v>
      </c>
      <c r="I32" s="23">
        <f t="shared" si="0"/>
        <v>-0.42686185620765937</v>
      </c>
      <c r="J32" s="22">
        <f>E11/1000000/$G$13</f>
        <v>6.864722178612837</v>
      </c>
      <c r="K32" s="26">
        <f t="shared" si="1"/>
        <v>-0.50495050845091716</v>
      </c>
    </row>
    <row r="33" spans="5:11" x14ac:dyDescent="0.25">
      <c r="E33" s="15"/>
      <c r="F33" s="12" t="s">
        <v>27</v>
      </c>
      <c r="G33" s="22">
        <f t="shared" si="2"/>
        <v>0.73038064264597891</v>
      </c>
      <c r="H33" s="22">
        <f t="shared" si="2"/>
        <v>0.70195157618057191</v>
      </c>
      <c r="I33" s="23">
        <f t="shared" si="0"/>
        <v>-4.5398505212547291E-2</v>
      </c>
      <c r="J33" s="22">
        <f>E12/1000000/$G$13</f>
        <v>0.7245507124854903</v>
      </c>
      <c r="K33" s="26">
        <f t="shared" si="1"/>
        <v>-9.3098419218859696E-3</v>
      </c>
    </row>
    <row r="34" spans="5:11" ht="15.75" thickBot="1" x14ac:dyDescent="0.3">
      <c r="E34" s="17"/>
      <c r="F34" s="8" t="s">
        <v>34</v>
      </c>
      <c r="G34" s="20">
        <f t="shared" si="2"/>
        <v>5.1838059719680321E-2</v>
      </c>
      <c r="H34" s="20">
        <f t="shared" si="2"/>
        <v>5.3632474874994222E-2</v>
      </c>
      <c r="I34" s="25">
        <f t="shared" si="0"/>
        <v>2.8655097022309401E-3</v>
      </c>
      <c r="J34" s="20">
        <f>E13/1000000/$G$13</f>
        <v>5.6163627596175172E-2</v>
      </c>
      <c r="K34" s="28">
        <f t="shared" si="1"/>
        <v>6.9075189657469222E-3</v>
      </c>
    </row>
    <row r="35" spans="5:11" x14ac:dyDescent="0.25">
      <c r="E35" s="11" t="s">
        <v>30</v>
      </c>
      <c r="F35" s="12"/>
      <c r="G35" s="21"/>
      <c r="H35" s="21"/>
      <c r="I35" s="24"/>
      <c r="J35" s="21"/>
      <c r="K35" s="27"/>
    </row>
    <row r="36" spans="5:11" x14ac:dyDescent="0.25">
      <c r="E36" s="15"/>
      <c r="F36" s="12" t="s">
        <v>21</v>
      </c>
      <c r="G36" s="22">
        <f>G38+G39</f>
        <v>0.31011096974359087</v>
      </c>
      <c r="H36" s="22">
        <f>H38+H39</f>
        <v>0.28012080847328424</v>
      </c>
      <c r="I36" s="23">
        <f t="shared" si="0"/>
        <v>-4.7891424588698953E-2</v>
      </c>
      <c r="J36" s="22">
        <f>J38+J39</f>
        <v>0.27679532604494939</v>
      </c>
      <c r="K36" s="26">
        <f t="shared" si="1"/>
        <v>-5.3201902565198807E-2</v>
      </c>
    </row>
    <row r="37" spans="5:11" x14ac:dyDescent="0.25">
      <c r="E37" s="15"/>
      <c r="F37" s="12" t="s">
        <v>31</v>
      </c>
      <c r="G37" s="21"/>
      <c r="H37" s="21"/>
      <c r="I37" s="24"/>
      <c r="J37" s="21"/>
      <c r="K37" s="27"/>
    </row>
    <row r="38" spans="5:11" x14ac:dyDescent="0.25">
      <c r="E38" s="15"/>
      <c r="F38" s="16" t="s">
        <v>22</v>
      </c>
      <c r="G38" s="22">
        <f>C15/1000000/$G$13</f>
        <v>0.13114640605950001</v>
      </c>
      <c r="H38" s="22">
        <f>D15/1000000/$G$13</f>
        <v>0.10608305996465277</v>
      </c>
      <c r="I38" s="23">
        <f t="shared" si="0"/>
        <v>-4.0023771083561324E-2</v>
      </c>
      <c r="J38" s="22">
        <f>E15/1000000/$G$13</f>
        <v>9.7569979019373948E-2</v>
      </c>
      <c r="K38" s="26">
        <f t="shared" si="1"/>
        <v>-5.3618348666309414E-2</v>
      </c>
    </row>
    <row r="39" spans="5:11" ht="15.75" thickBot="1" x14ac:dyDescent="0.3">
      <c r="E39" s="17"/>
      <c r="F39" s="18" t="s">
        <v>23</v>
      </c>
      <c r="G39" s="20">
        <f>C14/1000000/$G$13</f>
        <v>0.17896456368409089</v>
      </c>
      <c r="H39" s="20">
        <f>D14/1000000/$G$13</f>
        <v>0.17403774850863149</v>
      </c>
      <c r="I39" s="25">
        <f t="shared" si="0"/>
        <v>-7.867653505137651E-3</v>
      </c>
      <c r="J39" s="20">
        <f>E14/1000000/$G$13</f>
        <v>0.17922534702557547</v>
      </c>
      <c r="K39" s="28">
        <f t="shared" si="1"/>
        <v>4.1644610111060817E-4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tabout</vt:lpstr>
      <vt:lpstr>Table 13.2</vt:lpstr>
    </vt:vector>
  </TitlesOfParts>
  <Company>IFPRI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Filipski, Mateusz (IFPRI)</dc:creator>
  <cp:lastModifiedBy>Filipski, Mateusz (IFPRI)</cp:lastModifiedBy>
  <dcterms:created xsi:type="dcterms:W3CDTF">2013-09-11T21:59:10Z</dcterms:created>
  <dcterms:modified xsi:type="dcterms:W3CDTF">2014-11-25T00:22:38Z</dcterms:modified>
</cp:coreProperties>
</file>