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f\OneDrive - University of Exeter\Extra Blue work\MPA baselines\"/>
    </mc:Choice>
  </mc:AlternateContent>
  <xr:revisionPtr revIDLastSave="0" documentId="13_ncr:1_{A263310B-E755-488D-9E08-9ADACF82E0C4}" xr6:coauthVersionLast="47" xr6:coauthVersionMax="47" xr10:uidLastSave="{00000000-0000-0000-0000-000000000000}"/>
  <bookViews>
    <workbookView xWindow="-110" yWindow="-110" windowWidth="25180" windowHeight="16140" activeTab="4" xr2:uid="{00000000-000D-0000-FFFF-FFFF00000000}"/>
  </bookViews>
  <sheets>
    <sheet name="Acro_site" sheetId="1" r:id="rId1"/>
    <sheet name="Gaadhoo" sheetId="4" r:id="rId2"/>
    <sheet name="Hithadhoo" sheetId="5" r:id="rId3"/>
    <sheet name="Fushi kandu inside bound." sheetId="2" r:id="rId4"/>
    <sheet name="Fushi kandu outside bound.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E4" i="3"/>
  <c r="F4" i="3"/>
  <c r="G4" i="3"/>
  <c r="H4" i="3"/>
  <c r="I4" i="3"/>
  <c r="J4" i="3"/>
  <c r="D4" i="3"/>
  <c r="K3" i="3"/>
  <c r="O4" i="2"/>
  <c r="D4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E30" i="1"/>
  <c r="F30" i="1"/>
  <c r="G30" i="1"/>
  <c r="H30" i="1"/>
  <c r="I30" i="1"/>
  <c r="D30" i="1"/>
  <c r="E5" i="4"/>
  <c r="F5" i="4"/>
  <c r="G5" i="4"/>
  <c r="H5" i="4"/>
  <c r="I5" i="4"/>
  <c r="D5" i="4"/>
  <c r="J5" i="4" s="1"/>
  <c r="J5" i="5" a="1"/>
  <c r="J5" i="5" s="1"/>
  <c r="J3" i="5"/>
  <c r="J4" i="5"/>
  <c r="J2" i="5"/>
  <c r="D5" i="5"/>
  <c r="E5" i="5"/>
  <c r="F5" i="5"/>
  <c r="G5" i="5"/>
  <c r="H5" i="5"/>
  <c r="I5" i="5"/>
  <c r="C5" i="5"/>
  <c r="K2" i="3"/>
  <c r="F4" i="2"/>
  <c r="N3" i="2"/>
  <c r="N2" i="2"/>
  <c r="M3" i="2"/>
  <c r="M2" i="2"/>
  <c r="L3" i="2"/>
  <c r="L2" i="2"/>
  <c r="E4" i="2"/>
  <c r="L4" i="2" s="1"/>
  <c r="G4" i="2"/>
  <c r="M4" i="2" s="1"/>
  <c r="H4" i="2"/>
  <c r="N4" i="2" s="1"/>
  <c r="I4" i="2"/>
  <c r="K4" i="2"/>
  <c r="J3" i="2"/>
  <c r="O3" i="2" s="1"/>
  <c r="J2" i="2"/>
  <c r="O2" i="2" s="1"/>
  <c r="J4" i="2" l="1"/>
  <c r="P4" i="2" s="1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<sst xmlns="http://schemas.openxmlformats.org/spreadsheetml/2006/main" count="147" uniqueCount="53">
  <si>
    <t>Site.name</t>
  </si>
  <si>
    <t>Reef.type</t>
  </si>
  <si>
    <t>Total.coral</t>
  </si>
  <si>
    <t>Bleached.Acropora</t>
  </si>
  <si>
    <t>Bleached.other.coral</t>
  </si>
  <si>
    <t>Total.bleached</t>
  </si>
  <si>
    <t>Acropora.perc</t>
  </si>
  <si>
    <t>Baresdhoo inside</t>
  </si>
  <si>
    <t>Inner</t>
  </si>
  <si>
    <t>Fonadhoo inside</t>
  </si>
  <si>
    <t>Fonadhoo outside</t>
  </si>
  <si>
    <t>Outer</t>
  </si>
  <si>
    <t>Fonagaadhoo outside</t>
  </si>
  <si>
    <t>Fushi kandu</t>
  </si>
  <si>
    <t>Channel</t>
  </si>
  <si>
    <t>Gaadhoo corner</t>
  </si>
  <si>
    <t>Gaadhoo inside</t>
  </si>
  <si>
    <t>Gaadhoo outside</t>
  </si>
  <si>
    <t>Hassanhaa</t>
  </si>
  <si>
    <t>Thila</t>
  </si>
  <si>
    <t>Hithadhoo corner</t>
  </si>
  <si>
    <t>Hithadhoo inside</t>
  </si>
  <si>
    <t>Hithadhoo west</t>
  </si>
  <si>
    <t>Isdhoo muli</t>
  </si>
  <si>
    <t>Kuda falhu</t>
  </si>
  <si>
    <t>Kurethi outside</t>
  </si>
  <si>
    <t>Laamafaruhaa</t>
  </si>
  <si>
    <t>Maabaidhoo inside</t>
  </si>
  <si>
    <t>Maabaidhoo outside</t>
  </si>
  <si>
    <t>Maavah corner</t>
  </si>
  <si>
    <t>Maavah inside</t>
  </si>
  <si>
    <t>Maavah outside</t>
  </si>
  <si>
    <t>Mundoo kandu</t>
  </si>
  <si>
    <t>Olhutholhu inside</t>
  </si>
  <si>
    <t>Olhuveli corner</t>
  </si>
  <si>
    <t>Olhuveli reef</t>
  </si>
  <si>
    <t>Raha inside</t>
  </si>
  <si>
    <t>Rahdashuhaa</t>
  </si>
  <si>
    <t>Vadinolhu kandu</t>
  </si>
  <si>
    <t>Other coral</t>
  </si>
  <si>
    <t>Total.cover</t>
  </si>
  <si>
    <t>Other.perc</t>
  </si>
  <si>
    <t>Bl.oth.perc</t>
  </si>
  <si>
    <t>Live.perc</t>
  </si>
  <si>
    <t>Bl.Ac.perc</t>
  </si>
  <si>
    <t>Bleached other coral</t>
  </si>
  <si>
    <t>ble.perc</t>
  </si>
  <si>
    <t>Acroporids</t>
  </si>
  <si>
    <t>Bleached Acroporids</t>
  </si>
  <si>
    <t>Live coral</t>
  </si>
  <si>
    <t>Bleached coral</t>
  </si>
  <si>
    <t>Total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</si>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</sst>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E1-41D2-B865-C68F3D094E6D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E1-41D2-B865-C68F3D094E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(Acro_site!$D$1,Acro_site!$E$1)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Acro_site!$D$30:$E$30</c:f>
              <c:numCache>
                <c:formatCode>General</c:formatCode>
                <c:ptCount val="2"/>
                <c:pt idx="0">
                  <c:v>4.889017857142858</c:v>
                </c:pt>
                <c:pt idx="1">
                  <c:v>22.604642857142863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A-4DF9-B19B-6D9288A64A0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Bleached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542-45AC-BC53-4D1DF60FAFD3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542-45AC-BC53-4D1DF60FAF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Acro_site!$G$1:$H$1</c:f>
              <c:strCache>
                <c:ptCount val="2"/>
                <c:pt idx="0">
                  <c:v>Bleached Acroporids</c:v>
                </c:pt>
                <c:pt idx="1">
                  <c:v>Bleached other coral</c:v>
                </c:pt>
              </c:strCache>
            </c:strRef>
          </c:cat>
          <c:val>
            <c:numRef>
              <c:f>Acro_site!$G$30:$H$30</c:f>
              <c:numCache>
                <c:formatCode>General</c:formatCode>
                <c:ptCount val="2"/>
                <c:pt idx="0">
                  <c:v>0.69562499999999994</c:v>
                </c:pt>
                <c:pt idx="1">
                  <c:v>7.3928571428571427E-2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2-4B1D-BF13-C6703B152A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vs bleached coral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DC-40ED-86E7-37B24C1887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DC-40ED-86E7-37B24C1887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(Acro_site!$F$1,Acro_site!$I$1)</c:f>
              <c:strCache>
                <c:ptCount val="2"/>
                <c:pt idx="0">
                  <c:v>Live coral</c:v>
                </c:pt>
                <c:pt idx="1">
                  <c:v>Bleached coral</c:v>
                </c:pt>
              </c:strCache>
            </c:strRef>
          </c:cat>
          <c:val>
            <c:numRef>
              <c:f>(Acro_site!$F$30,Acro_site!$I$30)</c:f>
              <c:numCache>
                <c:formatCode>General</c:formatCode>
                <c:ptCount val="2"/>
                <c:pt idx="0">
                  <c:v>27.493660714285717</c:v>
                </c:pt>
                <c:pt idx="1">
                  <c:v>0.76955357142857139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3-45F2-8CC9-3FE2FBE705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 </a:t>
            </a:r>
          </a:p>
          <a:p>
            <a:pPr>
              <a:defRPr/>
            </a:pPr>
            <a:r>
              <a:rPr lang="en-GB"/>
              <a:t>(INside boundary)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410648805511339"/>
          <c:y val="0.32594779819189268"/>
          <c:w val="0.34487685914260718"/>
          <c:h val="0.5747947652376785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81E-4DD1-B63B-0347CB8B2D06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1E-4DD1-B63B-0347CB8B2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Gaadhoo!$D$1:$E$1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Gaadhoo!$D$5:$E$5</c:f>
              <c:numCache>
                <c:formatCode>General</c:formatCode>
                <c:ptCount val="2"/>
                <c:pt idx="0">
                  <c:v>1.1791666666666667</c:v>
                </c:pt>
                <c:pt idx="1">
                  <c:v>19.736666666666668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5-4011-A56E-B5D90B1BF2C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 </a:t>
            </a:r>
          </a:p>
          <a:p>
            <a:pPr>
              <a:defRPr/>
            </a:pPr>
            <a:r>
              <a:rPr lang="en-GB"/>
              <a:t>(outside boundary)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25178000066052"/>
          <c:y val="0.34356627296587927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E22-4AD7-BACE-6A0BCC47C274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E22-4AD7-BACE-6A0BCC47C2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Gaadhoo!$O$1:$P$1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Gaadhoo!$O$2:$P$2</c:f>
              <c:numCache>
                <c:formatCode>General</c:formatCode>
                <c:ptCount val="2"/>
                <c:pt idx="0">
                  <c:v>1.1875</c:v>
                </c:pt>
                <c:pt idx="1">
                  <c:v>11.7925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2-4977-9A80-D8B0E2133F2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180730533683289"/>
          <c:y val="0.27100503062117237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68B-4083-AF7C-D82A0FAABB82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68B-4083-AF7C-D82A0FAABB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Hithadhoo!$C$1:$D$1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Hithadhoo!$C$5:$D$5</c:f>
              <c:numCache>
                <c:formatCode>General</c:formatCode>
                <c:ptCount val="2"/>
                <c:pt idx="0">
                  <c:v>6.7141666666666664</c:v>
                </c:pt>
                <c:pt idx="1">
                  <c:v>18.157499999999999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404A-A894-EDE8825CC1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vs bleached coral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902952755905512"/>
          <c:y val="0.27100503062117237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BC-4A8F-B16B-B072C4872B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6BC-4A8F-B16B-B072C4872B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Hithadhoo!$L$1:$M$1</c:f>
              <c:strCache>
                <c:ptCount val="2"/>
                <c:pt idx="0">
                  <c:v>Live coral</c:v>
                </c:pt>
                <c:pt idx="1">
                  <c:v>Bleached coral</c:v>
                </c:pt>
              </c:strCache>
            </c:strRef>
          </c:cat>
          <c:val>
            <c:numRef>
              <c:f>Hithadhoo!$L$2:$M$2</c:f>
              <c:numCache>
                <c:formatCode>General</c:formatCode>
                <c:ptCount val="2"/>
                <c:pt idx="0">
                  <c:v>24.871666666666666</c:v>
                </c:pt>
                <c:pt idx="1">
                  <c:v>5.5833333333333339E-2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9-AECC-F830078DA4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Bleached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89-4A2A-BEA5-59F6CBAF7D1E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89-4A2A-BEA5-59F6CBAF7D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Hithadhoo!$F$1:$G$1</c:f>
              <c:strCache>
                <c:ptCount val="2"/>
                <c:pt idx="0">
                  <c:v>Bleached Acroporids</c:v>
                </c:pt>
                <c:pt idx="1">
                  <c:v>Bleached other coral</c:v>
                </c:pt>
              </c:strCache>
            </c:strRef>
          </c:cat>
          <c:val>
            <c:numRef>
              <c:f>Hithadhoo!$F$5:$G$5</c:f>
              <c:numCache>
                <c:formatCode>General</c:formatCode>
                <c:ptCount val="2"/>
                <c:pt idx="0">
                  <c:v>5.5833333333333339E-2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4-4CEE-8E1D-CF4B740637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808311266214218"/>
          <c:y val="0.26543930210162581"/>
          <c:w val="0.34046106736657916"/>
          <c:h val="0.5674351122776319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7C-4B87-A99A-9723CB054403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7C-4B87-A99A-9723CB0544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inside bound.'!$D$1:$E$1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'Fushi kandu inside bound.'!$D$4:$E$4</c:f>
              <c:numCache>
                <c:formatCode>General</c:formatCode>
                <c:ptCount val="2"/>
                <c:pt idx="0">
                  <c:v>4.4762500000000003</c:v>
                </c:pt>
                <c:pt idx="1">
                  <c:v>23.963750000000001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1-451D-A924-B2A21AA60F0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Bleached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99166951957087"/>
          <c:y val="0.28624570723840242"/>
          <c:w val="0.34046106736657916"/>
          <c:h val="0.5674351122776319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972-4EED-9F7D-005323F49092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72-4EED-9F7D-005323F490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inside bound.'!$G$1:$H$1</c:f>
              <c:strCache>
                <c:ptCount val="2"/>
                <c:pt idx="0">
                  <c:v>Bleached Acroporids</c:v>
                </c:pt>
                <c:pt idx="1">
                  <c:v>Bleached other coral</c:v>
                </c:pt>
              </c:strCache>
            </c:strRef>
          </c:cat>
          <c:val>
            <c:numRef>
              <c:f>'Fushi kandu inside bound.'!$G$4:$H$4</c:f>
              <c:numCache>
                <c:formatCode>General</c:formatCode>
                <c:ptCount val="2"/>
                <c:pt idx="0">
                  <c:v>1.11625</c:v>
                </c:pt>
                <c:pt idx="1">
                  <c:v>4.1250000000000002E-2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72-4EED-9F7D-005323F4909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vs Bleached coral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756161199407269"/>
          <c:y val="0.26751158497532307"/>
          <c:w val="0.34487685914260718"/>
          <c:h val="0.5747947652376785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0AF-4CD8-999A-58D7C7DF3C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462-47AD-B4F9-851C8D7A20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inside bound.'!$J$29:$K$29</c:f>
              <c:strCache>
                <c:ptCount val="2"/>
                <c:pt idx="0">
                  <c:v>Live coral</c:v>
                </c:pt>
                <c:pt idx="1">
                  <c:v>Bleached coral</c:v>
                </c:pt>
              </c:strCache>
            </c:strRef>
          </c:cat>
          <c:val>
            <c:numRef>
              <c:f>'Fushi kandu inside bound.'!$J$30:$K$30</c:f>
              <c:numCache>
                <c:formatCode>General</c:formatCode>
                <c:ptCount val="2"/>
                <c:pt idx="0">
                  <c:v>28.44</c:v>
                </c:pt>
                <c:pt idx="1">
                  <c:v>1.1575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F-4CD8-999A-58D7C7DF3C0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180730533683289"/>
          <c:y val="0.25711614173228348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89B-4A64-8B9F-17C854032BCF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89B-4A64-8B9F-17C854032B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outside bound.'!$D$1:$E$1</c:f>
              <c:strCache>
                <c:ptCount val="2"/>
                <c:pt idx="0">
                  <c:v>Acroporids</c:v>
                </c:pt>
                <c:pt idx="1">
                  <c:v>Other coral</c:v>
                </c:pt>
              </c:strCache>
            </c:strRef>
          </c:cat>
          <c:val>
            <c:numRef>
              <c:f>'Fushi kandu outside bound.'!$D$4:$E$4</c:f>
              <c:numCache>
                <c:formatCode>General</c:formatCode>
                <c:ptCount val="2"/>
                <c:pt idx="0">
                  <c:v>4.9850000000000003</c:v>
                </c:pt>
                <c:pt idx="1">
                  <c:v>25.204999999999998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D-421B-953B-78A256C297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 vs bleached coral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902952755905512"/>
          <c:y val="0.25248651210265383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C81-4EAD-845C-6BA849FE51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8E-4131-A62D-E80CC6EA76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outside bound.'!$M$1:$N$1</c:f>
              <c:strCache>
                <c:ptCount val="2"/>
                <c:pt idx="0">
                  <c:v>Live coral</c:v>
                </c:pt>
                <c:pt idx="1">
                  <c:v>Bleached coral</c:v>
                </c:pt>
              </c:strCache>
            </c:strRef>
          </c:cat>
          <c:val>
            <c:numRef>
              <c:f>'Fushi kandu outside bound.'!$M$2:$N$2</c:f>
              <c:numCache>
                <c:formatCode>General</c:formatCode>
                <c:ptCount val="2"/>
                <c:pt idx="0">
                  <c:v>30.19</c:v>
                </c:pt>
                <c:pt idx="1">
                  <c:v>2.21875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1-4EAD-845C-6BA849FE519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Bleached coral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180730533683289"/>
          <c:y val="0.24322725284339458"/>
          <c:w val="0.34194094488188975"/>
          <c:h val="0.569901574803149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898-4029-83A4-E5CA492A01A9}"/>
              </c:ext>
            </c:extLst>
          </c:dPt>
          <c:dPt>
            <c:idx val="1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898-4029-83A4-E5CA492A01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'Fushi kandu outside bound.'!$G$1:$H$1</c:f>
              <c:strCache>
                <c:ptCount val="2"/>
                <c:pt idx="0">
                  <c:v>Bleached Acroporids</c:v>
                </c:pt>
                <c:pt idx="1">
                  <c:v>Bleached other coral</c:v>
                </c:pt>
              </c:strCache>
            </c:strRef>
          </c:cat>
          <c:val>
            <c:numRef>
              <c:f>'Fushi kandu outside bound.'!$G$4:$H$4</c:f>
              <c:numCache>
                <c:formatCode>General</c:formatCode>
                <c:ptCount val="2"/>
                <c:pt idx="0">
                  <c:v>1.82125</c:v>
                </c:pt>
                <c:pt idx="1">
                  <c:v>0.39750000000000002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4-4D48-BFC8-BDA3BC5BC9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22225</xdr:colOff>
      <xdr:row>1</xdr:row>
      <xdr:rowOff>12700</xdr:rowOff>
    </xdr:from>
    <xdr:to>
      <xdr:col>19</xdr:col>
      <xdr:colOff>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64004-AF86-33B9-92EC-4FAEB033F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17</xdr:row>
      <xdr:rowOff>0</xdr:rowOff>
    </xdr:from>
    <xdr:to>
      <xdr:col>19</xdr:col>
      <xdr:colOff>6350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D2D03-EE09-7952-8D0D-7311A2589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22225</xdr:colOff>
      <xdr:row>32</xdr:row>
      <xdr:rowOff>177800</xdr:rowOff>
    </xdr:from>
    <xdr:to>
      <xdr:col>19</xdr:col>
      <xdr:colOff>19050</xdr:colOff>
      <xdr:row>47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E1E1B5-CE76-76C8-21BE-09D6B23A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250824</xdr:colOff>
      <xdr:row>7</xdr:row>
      <xdr:rowOff>19050</xdr:rowOff>
    </xdr:from>
    <xdr:to>
      <xdr:col>7</xdr:col>
      <xdr:colOff>30574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09569-C50E-3401-4EBE-2EEC0F7A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250824</xdr:colOff>
      <xdr:row>22</xdr:row>
      <xdr:rowOff>82550</xdr:rowOff>
    </xdr:from>
    <xdr:to>
      <xdr:col>7</xdr:col>
      <xdr:colOff>30574</xdr:colOff>
      <xdr:row>37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CFBD11-32D0-5D68-5A68-2451E92B9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7</xdr:row>
      <xdr:rowOff>6350</xdr:rowOff>
    </xdr:from>
    <xdr:to>
      <xdr:col>8</xdr:col>
      <xdr:colOff>320675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53311-BA5E-A2DD-50B5-32276837F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555625</xdr:colOff>
      <xdr:row>6</xdr:row>
      <xdr:rowOff>177800</xdr:rowOff>
    </xdr:from>
    <xdr:to>
      <xdr:col>16</xdr:col>
      <xdr:colOff>250825</xdr:colOff>
      <xdr:row>21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AEE3B5-7C02-70EC-A44C-06F333EEB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447675</xdr:colOff>
      <xdr:row>6</xdr:row>
      <xdr:rowOff>165100</xdr:rowOff>
    </xdr:from>
    <xdr:to>
      <xdr:col>24</xdr:col>
      <xdr:colOff>142875</xdr:colOff>
      <xdr:row>21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2CF3B9-E5B5-99AF-79EB-79F227012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98424</xdr:colOff>
      <xdr:row>7</xdr:row>
      <xdr:rowOff>12700</xdr:rowOff>
    </xdr:from>
    <xdr:to>
      <xdr:col>7</xdr:col>
      <xdr:colOff>1033874</xdr:colOff>
      <xdr:row>21</xdr:row>
      <xdr:rowOff>98600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E4475-951C-D42E-8D83-D29DAAA90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7</xdr:row>
      <xdr:rowOff>12700</xdr:rowOff>
    </xdr:from>
    <xdr:to>
      <xdr:col>14</xdr:col>
      <xdr:colOff>281400</xdr:colOff>
      <xdr:row>21</xdr:row>
      <xdr:rowOff>98600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B48745-31CD-42B1-AEA8-8CAB3F80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98424</xdr:colOff>
      <xdr:row>21</xdr:row>
      <xdr:rowOff>139700</xdr:rowOff>
    </xdr:from>
    <xdr:to>
      <xdr:col>7</xdr:col>
      <xdr:colOff>1033874</xdr:colOff>
      <xdr:row>36</xdr:row>
      <xdr:rowOff>41450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71DB27-E256-C20A-1D21-C6AA319BE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12700</xdr:rowOff>
    </xdr:from>
    <xdr:to>
      <xdr:col>8</xdr:col>
      <xdr:colOff>295275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0D4CC-CD61-5E18-9B7B-75BA7A5C9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5</xdr:row>
      <xdr:rowOff>6350</xdr:rowOff>
    </xdr:from>
    <xdr:to>
      <xdr:col>16</xdr:col>
      <xdr:colOff>314325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389BA-EECA-EA30-43C9-2DAD75E61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581025</xdr:colOff>
      <xdr:row>21</xdr:row>
      <xdr:rowOff>25400</xdr:rowOff>
    </xdr:from>
    <xdr:to>
      <xdr:col>8</xdr:col>
      <xdr:colOff>276225</xdr:colOff>
      <xdr:row>36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089011-EB11-9C2B-A33B-E41CAB3CB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B23" sqref="B23:K23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47</v>
      </c>
      <c r="E1" t="s">
        <v>39</v>
      </c>
      <c r="F1" t="s">
        <v>49</v>
      </c>
      <c r="G1" t="s">
        <v>48</v>
      </c>
      <c r="H1" t="s">
        <v>45</v>
      </c>
      <c r="I1" t="s">
        <v>50</v>
      </c>
      <c r="J1" t="s">
        <v>6</v>
      </c>
      <c r="K1" t="s">
        <v>51</v>
      </c>
    </row>
    <row r="2" spans="1:11" x14ac:dyDescent="0.35">
      <c r="A2">
        <v>1</v>
      </c>
      <c r="B2" t="s">
        <v>7</v>
      </c>
      <c r="C2" t="s">
        <v>8</v>
      </c>
      <c r="D2">
        <v>8.5250000000000004</v>
      </c>
      <c r="E2">
        <v>20.204999999999998</v>
      </c>
      <c r="F2">
        <v>28.73</v>
      </c>
      <c r="G2">
        <v>4.1574999999999998</v>
      </c>
      <c r="H2">
        <v>0.17249999999999999</v>
      </c>
      <c r="I2">
        <v>4.33</v>
      </c>
      <c r="J2">
        <v>29.672815871910899</v>
      </c>
      <c r="K2">
        <f>F2+I2</f>
        <v>33.06</v>
      </c>
    </row>
    <row r="3" spans="1:11" x14ac:dyDescent="0.35">
      <c r="A3">
        <v>2</v>
      </c>
      <c r="B3" t="s">
        <v>9</v>
      </c>
      <c r="C3" t="s">
        <v>8</v>
      </c>
      <c r="D3">
        <v>1.865</v>
      </c>
      <c r="E3">
        <v>39.049999999999997</v>
      </c>
      <c r="F3">
        <v>40.914999999999999</v>
      </c>
      <c r="G3">
        <v>0.93</v>
      </c>
      <c r="H3">
        <v>0</v>
      </c>
      <c r="I3">
        <v>0.93</v>
      </c>
      <c r="J3">
        <v>4.5582304778198699</v>
      </c>
      <c r="K3">
        <f t="shared" ref="K3:K30" si="0">F3+I3</f>
        <v>41.844999999999999</v>
      </c>
    </row>
    <row r="4" spans="1:11" x14ac:dyDescent="0.35">
      <c r="A4">
        <v>3</v>
      </c>
      <c r="B4" t="s">
        <v>10</v>
      </c>
      <c r="C4" t="s">
        <v>11</v>
      </c>
      <c r="D4">
        <v>11.02</v>
      </c>
      <c r="E4">
        <v>23.032499999999999</v>
      </c>
      <c r="F4">
        <v>34.052500000000002</v>
      </c>
      <c r="G4">
        <v>0</v>
      </c>
      <c r="H4">
        <v>8.2500000000000004E-2</v>
      </c>
      <c r="I4">
        <v>8.2500000000000004E-2</v>
      </c>
      <c r="J4">
        <v>32.361794288231401</v>
      </c>
      <c r="K4">
        <f t="shared" si="0"/>
        <v>34.135000000000005</v>
      </c>
    </row>
    <row r="5" spans="1:11" x14ac:dyDescent="0.35">
      <c r="A5">
        <v>4</v>
      </c>
      <c r="B5" t="s">
        <v>12</v>
      </c>
      <c r="C5" t="s">
        <v>11</v>
      </c>
      <c r="D5">
        <v>2.0575000000000001</v>
      </c>
      <c r="E5">
        <v>37.799999999999997</v>
      </c>
      <c r="F5">
        <v>39.857500000000002</v>
      </c>
      <c r="G5">
        <v>0.25750000000000001</v>
      </c>
      <c r="H5">
        <v>0</v>
      </c>
      <c r="I5">
        <v>0.25750000000000001</v>
      </c>
      <c r="J5">
        <v>5.1621401241924296</v>
      </c>
      <c r="K5">
        <f t="shared" si="0"/>
        <v>40.115000000000002</v>
      </c>
    </row>
    <row r="6" spans="1:11" x14ac:dyDescent="0.35">
      <c r="A6">
        <v>5</v>
      </c>
      <c r="B6" t="s">
        <v>13</v>
      </c>
      <c r="C6" t="s">
        <v>14</v>
      </c>
      <c r="D6">
        <v>5.47</v>
      </c>
      <c r="E6">
        <v>30.807500000000001</v>
      </c>
      <c r="F6">
        <v>36.277500000000003</v>
      </c>
      <c r="G6">
        <v>0.50249999999999995</v>
      </c>
      <c r="H6">
        <v>8.2500000000000004E-2</v>
      </c>
      <c r="I6">
        <v>0.58499999999999996</v>
      </c>
      <c r="J6">
        <v>15.078216525394501</v>
      </c>
      <c r="K6">
        <f t="shared" si="0"/>
        <v>36.862500000000004</v>
      </c>
    </row>
    <row r="7" spans="1:11" x14ac:dyDescent="0.35">
      <c r="A7">
        <v>6</v>
      </c>
      <c r="B7" t="s">
        <v>15</v>
      </c>
      <c r="C7" t="s">
        <v>14</v>
      </c>
      <c r="D7">
        <v>3.2050000000000001</v>
      </c>
      <c r="E7">
        <v>20.14</v>
      </c>
      <c r="F7">
        <v>23.344999999999999</v>
      </c>
      <c r="G7">
        <v>0</v>
      </c>
      <c r="H7">
        <v>0</v>
      </c>
      <c r="I7">
        <v>0</v>
      </c>
      <c r="J7">
        <v>13.7288498607839</v>
      </c>
      <c r="K7">
        <f t="shared" si="0"/>
        <v>23.344999999999999</v>
      </c>
    </row>
    <row r="8" spans="1:11" x14ac:dyDescent="0.35">
      <c r="A8">
        <v>7</v>
      </c>
      <c r="B8" t="s">
        <v>16</v>
      </c>
      <c r="C8" t="s">
        <v>8</v>
      </c>
      <c r="D8">
        <v>0.33250000000000002</v>
      </c>
      <c r="E8">
        <v>24.585000000000001</v>
      </c>
      <c r="F8">
        <v>24.9175</v>
      </c>
      <c r="G8">
        <v>0</v>
      </c>
      <c r="H8">
        <v>0</v>
      </c>
      <c r="I8">
        <v>0</v>
      </c>
      <c r="J8">
        <v>1.33440353165446</v>
      </c>
      <c r="K8">
        <f t="shared" si="0"/>
        <v>24.9175</v>
      </c>
    </row>
    <row r="9" spans="1:11" x14ac:dyDescent="0.35">
      <c r="A9">
        <v>8</v>
      </c>
      <c r="B9" t="s">
        <v>17</v>
      </c>
      <c r="C9" t="s">
        <v>11</v>
      </c>
      <c r="D9">
        <v>1.1875</v>
      </c>
      <c r="E9">
        <v>11.7925</v>
      </c>
      <c r="F9">
        <v>12.98</v>
      </c>
      <c r="G9">
        <v>0</v>
      </c>
      <c r="H9">
        <v>0</v>
      </c>
      <c r="I9">
        <v>0</v>
      </c>
      <c r="J9">
        <v>9.14869029275809</v>
      </c>
      <c r="K9">
        <f t="shared" si="0"/>
        <v>12.98</v>
      </c>
    </row>
    <row r="10" spans="1:11" x14ac:dyDescent="0.35">
      <c r="A10">
        <v>9</v>
      </c>
      <c r="B10" t="s">
        <v>18</v>
      </c>
      <c r="C10" t="s">
        <v>19</v>
      </c>
      <c r="D10">
        <v>10.5825</v>
      </c>
      <c r="E10">
        <v>18.024999999999999</v>
      </c>
      <c r="F10">
        <v>28.607500000000002</v>
      </c>
      <c r="G10">
        <v>0</v>
      </c>
      <c r="H10">
        <v>0</v>
      </c>
      <c r="I10">
        <v>0</v>
      </c>
      <c r="J10">
        <v>36.992047539980803</v>
      </c>
      <c r="K10">
        <f t="shared" si="0"/>
        <v>28.607500000000002</v>
      </c>
    </row>
    <row r="11" spans="1:11" x14ac:dyDescent="0.35">
      <c r="A11">
        <v>10</v>
      </c>
      <c r="B11" t="s">
        <v>20</v>
      </c>
      <c r="C11" t="s">
        <v>14</v>
      </c>
      <c r="D11">
        <v>1.9624999999999999</v>
      </c>
      <c r="E11">
        <v>16.5275</v>
      </c>
      <c r="F11">
        <v>18.489999999999998</v>
      </c>
      <c r="G11">
        <v>0</v>
      </c>
      <c r="H11">
        <v>0</v>
      </c>
      <c r="I11">
        <v>0</v>
      </c>
      <c r="J11">
        <v>10.613845321795599</v>
      </c>
      <c r="K11">
        <f t="shared" si="0"/>
        <v>18.489999999999998</v>
      </c>
    </row>
    <row r="12" spans="1:11" x14ac:dyDescent="0.35">
      <c r="A12">
        <v>11</v>
      </c>
      <c r="B12" t="s">
        <v>21</v>
      </c>
      <c r="C12" t="s">
        <v>8</v>
      </c>
      <c r="D12">
        <v>4.1725000000000003</v>
      </c>
      <c r="E12">
        <v>14.41</v>
      </c>
      <c r="F12">
        <v>18.5825</v>
      </c>
      <c r="G12">
        <v>0</v>
      </c>
      <c r="H12">
        <v>0</v>
      </c>
      <c r="I12">
        <v>0</v>
      </c>
      <c r="J12">
        <v>22.453921700524699</v>
      </c>
      <c r="K12">
        <f t="shared" si="0"/>
        <v>18.5825</v>
      </c>
    </row>
    <row r="13" spans="1:11" x14ac:dyDescent="0.35">
      <c r="A13">
        <v>12</v>
      </c>
      <c r="B13" t="s">
        <v>22</v>
      </c>
      <c r="C13" t="s">
        <v>11</v>
      </c>
      <c r="D13">
        <v>14.0075</v>
      </c>
      <c r="E13">
        <v>23.535</v>
      </c>
      <c r="F13">
        <v>37.542499999999997</v>
      </c>
      <c r="G13">
        <v>0.16750000000000001</v>
      </c>
      <c r="H13">
        <v>0</v>
      </c>
      <c r="I13">
        <v>0.16750000000000001</v>
      </c>
      <c r="J13">
        <v>37.311047479523197</v>
      </c>
      <c r="K13">
        <f t="shared" si="0"/>
        <v>37.709999999999994</v>
      </c>
    </row>
    <row r="14" spans="1:11" x14ac:dyDescent="0.35">
      <c r="A14">
        <v>13</v>
      </c>
      <c r="B14" t="s">
        <v>23</v>
      </c>
      <c r="C14" t="s">
        <v>11</v>
      </c>
      <c r="D14">
        <v>2.9350000000000001</v>
      </c>
      <c r="E14">
        <v>24.2925</v>
      </c>
      <c r="F14">
        <v>27.227499999999999</v>
      </c>
      <c r="G14">
        <v>8.2500000000000004E-2</v>
      </c>
      <c r="H14">
        <v>0</v>
      </c>
      <c r="I14">
        <v>8.2500000000000004E-2</v>
      </c>
      <c r="J14">
        <v>10.7795427417133</v>
      </c>
      <c r="K14">
        <f t="shared" si="0"/>
        <v>27.31</v>
      </c>
    </row>
    <row r="15" spans="1:11" x14ac:dyDescent="0.35">
      <c r="A15">
        <v>14</v>
      </c>
      <c r="B15" t="s">
        <v>24</v>
      </c>
      <c r="C15" t="s">
        <v>19</v>
      </c>
      <c r="D15">
        <v>2.76</v>
      </c>
      <c r="E15">
        <v>7.1775000000000002</v>
      </c>
      <c r="F15">
        <v>9.9375</v>
      </c>
      <c r="G15">
        <v>4.4675000000000002</v>
      </c>
      <c r="H15">
        <v>0.9375</v>
      </c>
      <c r="I15">
        <v>5.4050000000000002</v>
      </c>
      <c r="J15">
        <v>27.7735849056604</v>
      </c>
      <c r="K15">
        <f t="shared" si="0"/>
        <v>15.342500000000001</v>
      </c>
    </row>
    <row r="16" spans="1:11" x14ac:dyDescent="0.35">
      <c r="A16">
        <v>15</v>
      </c>
      <c r="B16" t="s">
        <v>25</v>
      </c>
      <c r="C16" t="s">
        <v>11</v>
      </c>
      <c r="D16">
        <v>2.31</v>
      </c>
      <c r="E16">
        <v>14.5875</v>
      </c>
      <c r="F16">
        <v>16.897500000000001</v>
      </c>
      <c r="G16">
        <v>0</v>
      </c>
      <c r="H16">
        <v>0</v>
      </c>
      <c r="I16">
        <v>0</v>
      </c>
      <c r="J16">
        <v>13.670661340435</v>
      </c>
      <c r="K16">
        <f t="shared" si="0"/>
        <v>16.897500000000001</v>
      </c>
    </row>
    <row r="17" spans="1:11" x14ac:dyDescent="0.35">
      <c r="A17">
        <v>16</v>
      </c>
      <c r="B17" t="s">
        <v>26</v>
      </c>
      <c r="C17" t="s">
        <v>19</v>
      </c>
      <c r="D17">
        <v>1.0825</v>
      </c>
      <c r="E17">
        <v>24.93</v>
      </c>
      <c r="F17">
        <v>26.012499999999999</v>
      </c>
      <c r="G17">
        <v>0.25</v>
      </c>
      <c r="H17">
        <v>0</v>
      </c>
      <c r="I17">
        <v>0.25</v>
      </c>
      <c r="J17">
        <v>4.1614608361364702</v>
      </c>
      <c r="K17">
        <f t="shared" si="0"/>
        <v>26.262499999999999</v>
      </c>
    </row>
    <row r="18" spans="1:11" x14ac:dyDescent="0.35">
      <c r="A18">
        <v>17</v>
      </c>
      <c r="B18" t="s">
        <v>27</v>
      </c>
      <c r="C18" t="s">
        <v>8</v>
      </c>
      <c r="D18">
        <v>2.74</v>
      </c>
      <c r="E18">
        <v>25.797499999999999</v>
      </c>
      <c r="F18">
        <v>28.537500000000001</v>
      </c>
      <c r="G18">
        <v>3.6425000000000001</v>
      </c>
      <c r="H18">
        <v>0.79500000000000004</v>
      </c>
      <c r="I18">
        <v>4.4375</v>
      </c>
      <c r="J18">
        <v>9.6014016644765707</v>
      </c>
      <c r="K18">
        <f t="shared" si="0"/>
        <v>32.975000000000001</v>
      </c>
    </row>
    <row r="19" spans="1:11" x14ac:dyDescent="0.35">
      <c r="A19">
        <v>18</v>
      </c>
      <c r="B19" t="s">
        <v>28</v>
      </c>
      <c r="C19" t="s">
        <v>11</v>
      </c>
      <c r="D19">
        <v>3.4824999999999999</v>
      </c>
      <c r="E19">
        <v>17.12</v>
      </c>
      <c r="F19">
        <v>20.602499999999999</v>
      </c>
      <c r="G19">
        <v>1.73</v>
      </c>
      <c r="H19">
        <v>0</v>
      </c>
      <c r="I19">
        <v>1.73</v>
      </c>
      <c r="J19">
        <v>16.903288435869399</v>
      </c>
      <c r="K19">
        <f t="shared" si="0"/>
        <v>22.3325</v>
      </c>
    </row>
    <row r="20" spans="1:11" x14ac:dyDescent="0.35">
      <c r="A20">
        <v>19</v>
      </c>
      <c r="B20" t="s">
        <v>29</v>
      </c>
      <c r="C20" t="s">
        <v>14</v>
      </c>
      <c r="D20">
        <v>1.3049999999999999</v>
      </c>
      <c r="E20">
        <v>29.577500000000001</v>
      </c>
      <c r="F20">
        <v>30.8825</v>
      </c>
      <c r="G20">
        <v>0</v>
      </c>
      <c r="H20">
        <v>0</v>
      </c>
      <c r="I20">
        <v>0</v>
      </c>
      <c r="J20">
        <v>4.2256941633611298</v>
      </c>
      <c r="K20">
        <f t="shared" si="0"/>
        <v>30.8825</v>
      </c>
    </row>
    <row r="21" spans="1:11" x14ac:dyDescent="0.35">
      <c r="A21">
        <v>20</v>
      </c>
      <c r="B21" t="s">
        <v>30</v>
      </c>
      <c r="C21" t="s">
        <v>8</v>
      </c>
      <c r="D21">
        <v>1.52</v>
      </c>
      <c r="E21">
        <v>38.942500000000003</v>
      </c>
      <c r="F21">
        <v>40.462499999999999</v>
      </c>
      <c r="G21">
        <v>0</v>
      </c>
      <c r="H21">
        <v>0</v>
      </c>
      <c r="I21">
        <v>0</v>
      </c>
      <c r="J21">
        <v>3.75656472042014</v>
      </c>
      <c r="K21">
        <f t="shared" si="0"/>
        <v>40.462499999999999</v>
      </c>
    </row>
    <row r="22" spans="1:11" x14ac:dyDescent="0.35">
      <c r="A22">
        <v>21</v>
      </c>
      <c r="B22" t="s">
        <v>31</v>
      </c>
      <c r="C22" t="s">
        <v>11</v>
      </c>
      <c r="D22">
        <v>0.99750000000000005</v>
      </c>
      <c r="E22">
        <v>11.99</v>
      </c>
      <c r="F22">
        <v>12.987500000000001</v>
      </c>
      <c r="G22">
        <v>0</v>
      </c>
      <c r="H22">
        <v>0</v>
      </c>
      <c r="I22">
        <v>0</v>
      </c>
      <c r="J22">
        <v>7.6804619826756504</v>
      </c>
      <c r="K22">
        <f t="shared" si="0"/>
        <v>12.987500000000001</v>
      </c>
    </row>
    <row r="23" spans="1:11" x14ac:dyDescent="0.35">
      <c r="A23">
        <v>22</v>
      </c>
      <c r="B23" t="s">
        <v>32</v>
      </c>
      <c r="C23" t="s">
        <v>14</v>
      </c>
      <c r="D23">
        <v>7.23</v>
      </c>
      <c r="E23">
        <v>24.612500000000001</v>
      </c>
      <c r="F23">
        <v>31.842500000000001</v>
      </c>
      <c r="G23">
        <v>0</v>
      </c>
      <c r="H23">
        <v>0</v>
      </c>
      <c r="I23">
        <v>0</v>
      </c>
      <c r="J23">
        <v>22.7055036507812</v>
      </c>
      <c r="K23">
        <f t="shared" si="0"/>
        <v>31.842500000000001</v>
      </c>
    </row>
    <row r="24" spans="1:11" x14ac:dyDescent="0.35">
      <c r="A24">
        <v>23</v>
      </c>
      <c r="B24" t="s">
        <v>33</v>
      </c>
      <c r="C24" t="s">
        <v>8</v>
      </c>
      <c r="D24">
        <v>2.415</v>
      </c>
      <c r="E24">
        <v>23.28</v>
      </c>
      <c r="F24">
        <v>25.695</v>
      </c>
      <c r="G24">
        <v>0</v>
      </c>
      <c r="H24">
        <v>0</v>
      </c>
      <c r="I24">
        <v>0</v>
      </c>
      <c r="J24">
        <v>9.3987157034442497</v>
      </c>
      <c r="K24">
        <f t="shared" si="0"/>
        <v>25.695</v>
      </c>
    </row>
    <row r="25" spans="1:11" x14ac:dyDescent="0.35">
      <c r="A25">
        <v>24</v>
      </c>
      <c r="B25" t="s">
        <v>34</v>
      </c>
      <c r="C25" t="s">
        <v>14</v>
      </c>
      <c r="D25">
        <v>0</v>
      </c>
      <c r="E25">
        <v>14.484999999999999</v>
      </c>
      <c r="F25">
        <v>14.484999999999999</v>
      </c>
      <c r="G25">
        <v>0</v>
      </c>
      <c r="H25">
        <v>0</v>
      </c>
      <c r="I25">
        <v>0</v>
      </c>
      <c r="J25">
        <v>0</v>
      </c>
      <c r="K25">
        <f t="shared" si="0"/>
        <v>14.484999999999999</v>
      </c>
    </row>
    <row r="26" spans="1:11" x14ac:dyDescent="0.35">
      <c r="A26">
        <v>25</v>
      </c>
      <c r="B26" t="s">
        <v>35</v>
      </c>
      <c r="C26" t="s">
        <v>8</v>
      </c>
      <c r="D26">
        <v>8.0474999999999994</v>
      </c>
      <c r="E26">
        <v>20.032499999999999</v>
      </c>
      <c r="F26">
        <v>28.08</v>
      </c>
      <c r="G26">
        <v>0</v>
      </c>
      <c r="H26">
        <v>0</v>
      </c>
      <c r="I26">
        <v>0</v>
      </c>
      <c r="J26">
        <v>28.659188034187999</v>
      </c>
      <c r="K26">
        <f t="shared" si="0"/>
        <v>28.08</v>
      </c>
    </row>
    <row r="27" spans="1:11" x14ac:dyDescent="0.35">
      <c r="A27">
        <v>26</v>
      </c>
      <c r="B27" t="s">
        <v>36</v>
      </c>
      <c r="C27" t="s">
        <v>8</v>
      </c>
      <c r="D27">
        <v>15.175000000000001</v>
      </c>
      <c r="E27">
        <v>30.047499999999999</v>
      </c>
      <c r="F27">
        <v>45.222499999999997</v>
      </c>
      <c r="G27">
        <v>0.41499999999999998</v>
      </c>
      <c r="H27">
        <v>0</v>
      </c>
      <c r="I27">
        <v>0.41499999999999998</v>
      </c>
      <c r="J27">
        <v>33.556304936701899</v>
      </c>
      <c r="K27">
        <f t="shared" si="0"/>
        <v>45.637499999999996</v>
      </c>
    </row>
    <row r="28" spans="1:11" x14ac:dyDescent="0.35">
      <c r="A28">
        <v>27</v>
      </c>
      <c r="B28" t="s">
        <v>37</v>
      </c>
      <c r="C28" t="s">
        <v>19</v>
      </c>
      <c r="D28">
        <v>20.504999999999999</v>
      </c>
      <c r="E28">
        <v>21.445</v>
      </c>
      <c r="F28">
        <v>41.95</v>
      </c>
      <c r="G28">
        <v>2.875</v>
      </c>
      <c r="H28">
        <v>0</v>
      </c>
      <c r="I28">
        <v>2.875</v>
      </c>
      <c r="J28">
        <v>48.879618593563798</v>
      </c>
      <c r="K28">
        <f t="shared" si="0"/>
        <v>44.825000000000003</v>
      </c>
    </row>
    <row r="29" spans="1:11" x14ac:dyDescent="0.35">
      <c r="A29">
        <v>28</v>
      </c>
      <c r="B29" t="s">
        <v>38</v>
      </c>
      <c r="C29" t="s">
        <v>14</v>
      </c>
      <c r="D29">
        <v>0</v>
      </c>
      <c r="E29">
        <v>24.702500000000001</v>
      </c>
      <c r="F29">
        <v>24.702500000000001</v>
      </c>
      <c r="G29">
        <v>0</v>
      </c>
      <c r="H29">
        <v>0</v>
      </c>
      <c r="I29">
        <v>0</v>
      </c>
      <c r="J29">
        <v>0</v>
      </c>
      <c r="K29">
        <f t="shared" si="0"/>
        <v>24.702500000000001</v>
      </c>
    </row>
    <row r="30" spans="1:11" x14ac:dyDescent="0.35">
      <c r="D30">
        <f>AVERAGE(D2:D29)</f>
        <v>4.889017857142858</v>
      </c>
      <c r="E30">
        <f t="shared" ref="E30:I30" si="1">AVERAGE(E2:E29)</f>
        <v>22.604642857142863</v>
      </c>
      <c r="F30">
        <f t="shared" si="1"/>
        <v>27.493660714285717</v>
      </c>
      <c r="G30">
        <f t="shared" si="1"/>
        <v>0.69562499999999994</v>
      </c>
      <c r="H30">
        <f t="shared" si="1"/>
        <v>7.3928571428571427E-2</v>
      </c>
      <c r="I30">
        <f t="shared" si="1"/>
        <v>0.76955357142857139</v>
      </c>
      <c r="K30">
        <f t="shared" si="0"/>
        <v>28.263214285714287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5"/>
  <sheetViews>
    <sheetView workbookViewId="0">
      <selection activeCell="O2" sqref="O2"/>
    </sheetView>
  </sheetViews>
  <sheetFormatPr defaultRowHeight="14.5" x14ac:dyDescent="0.35"/>
  <cols>
    <col min="2" max="2" width="12.6328125" customWidth="1"/>
  </cols>
  <sheetData>
    <row r="1" spans="2:21" x14ac:dyDescent="0.35">
      <c r="B1" s="1" t="s">
        <v>0</v>
      </c>
      <c r="C1" s="1" t="s">
        <v>1</v>
      </c>
      <c r="D1" s="1" t="s">
        <v>47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M1" s="1" t="s">
        <v>0</v>
      </c>
      <c r="N1" s="1" t="s">
        <v>1</v>
      </c>
      <c r="O1" s="1" t="s">
        <v>47</v>
      </c>
      <c r="P1" s="1" t="s">
        <v>39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</row>
    <row r="2" spans="2:21" x14ac:dyDescent="0.35">
      <c r="B2" t="s">
        <v>15</v>
      </c>
      <c r="C2" t="s">
        <v>14</v>
      </c>
      <c r="D2">
        <v>3.2050000000000001</v>
      </c>
      <c r="E2">
        <v>20.14</v>
      </c>
      <c r="F2">
        <v>23.344999999999999</v>
      </c>
      <c r="G2">
        <v>0</v>
      </c>
      <c r="H2">
        <v>0</v>
      </c>
      <c r="I2">
        <v>0</v>
      </c>
      <c r="J2">
        <v>13.7288498607839</v>
      </c>
      <c r="M2" t="s">
        <v>17</v>
      </c>
      <c r="N2" t="s">
        <v>11</v>
      </c>
      <c r="O2">
        <v>1.1875</v>
      </c>
      <c r="P2">
        <v>11.7925</v>
      </c>
      <c r="Q2">
        <v>12.98</v>
      </c>
      <c r="R2">
        <v>0</v>
      </c>
      <c r="S2">
        <v>0</v>
      </c>
      <c r="T2">
        <v>0</v>
      </c>
      <c r="U2">
        <v>9.14869029275809</v>
      </c>
    </row>
    <row r="3" spans="2:21" x14ac:dyDescent="0.35">
      <c r="B3" t="s">
        <v>16</v>
      </c>
      <c r="C3" t="s">
        <v>8</v>
      </c>
      <c r="D3">
        <v>0.33250000000000002</v>
      </c>
      <c r="E3">
        <v>24.585000000000001</v>
      </c>
      <c r="F3">
        <v>24.9175</v>
      </c>
      <c r="G3">
        <v>0</v>
      </c>
      <c r="H3">
        <v>0</v>
      </c>
      <c r="I3">
        <v>0</v>
      </c>
      <c r="J3">
        <v>1.33440353165446</v>
      </c>
    </row>
    <row r="4" spans="2:21" x14ac:dyDescent="0.35">
      <c r="B4" t="s">
        <v>34</v>
      </c>
      <c r="C4" t="s">
        <v>14</v>
      </c>
      <c r="D4">
        <v>0</v>
      </c>
      <c r="E4">
        <v>14.484999999999999</v>
      </c>
      <c r="F4">
        <v>14.484999999999999</v>
      </c>
      <c r="G4">
        <v>0</v>
      </c>
      <c r="H4">
        <v>0</v>
      </c>
      <c r="I4">
        <v>0</v>
      </c>
      <c r="J4">
        <v>0</v>
      </c>
    </row>
    <row r="5" spans="2:21" x14ac:dyDescent="0.35">
      <c r="D5">
        <f>AVERAGE(D2:D4)</f>
        <v>1.1791666666666667</v>
      </c>
      <c r="E5">
        <f t="shared" ref="E5:I5" si="0">AVERAGE(E2:E4)</f>
        <v>19.736666666666668</v>
      </c>
      <c r="F5">
        <f t="shared" si="0"/>
        <v>20.915833333333335</v>
      </c>
      <c r="G5">
        <f t="shared" si="0"/>
        <v>0</v>
      </c>
      <c r="H5">
        <f t="shared" si="0"/>
        <v>0</v>
      </c>
      <c r="I5">
        <f t="shared" si="0"/>
        <v>0</v>
      </c>
      <c r="J5">
        <f>D5/F5*100</f>
        <v>5.6376748077612646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B4" sqref="B4:C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47</v>
      </c>
      <c r="D1" t="s">
        <v>39</v>
      </c>
      <c r="E1" t="s">
        <v>49</v>
      </c>
      <c r="F1" t="s">
        <v>48</v>
      </c>
      <c r="G1" t="s">
        <v>45</v>
      </c>
      <c r="H1" t="s">
        <v>5</v>
      </c>
      <c r="I1" t="s">
        <v>6</v>
      </c>
      <c r="J1" t="s">
        <v>52</v>
      </c>
      <c r="L1" t="s">
        <v>49</v>
      </c>
      <c r="M1" t="s">
        <v>50</v>
      </c>
    </row>
    <row r="2" spans="1:13" x14ac:dyDescent="0.35">
      <c r="A2" t="s">
        <v>20</v>
      </c>
      <c r="B2" t="s">
        <v>14</v>
      </c>
      <c r="C2">
        <v>1.9624999999999999</v>
      </c>
      <c r="D2">
        <v>16.5275</v>
      </c>
      <c r="E2">
        <v>18.489999999999998</v>
      </c>
      <c r="F2">
        <v>0</v>
      </c>
      <c r="G2">
        <v>0</v>
      </c>
      <c r="H2">
        <v>0</v>
      </c>
      <c r="I2">
        <v>10.613845321795599</v>
      </c>
      <c r="J2">
        <f>E2+H2</f>
        <v>18.489999999999998</v>
      </c>
      <c r="L2">
        <v>24.871666666666666</v>
      </c>
      <c r="M2">
        <v>5.5833333333333339E-2</v>
      </c>
    </row>
    <row r="3" spans="1:13" x14ac:dyDescent="0.35">
      <c r="A3" t="s">
        <v>21</v>
      </c>
      <c r="B3" t="s">
        <v>8</v>
      </c>
      <c r="C3">
        <v>4.1725000000000003</v>
      </c>
      <c r="D3">
        <v>14.41</v>
      </c>
      <c r="E3">
        <v>18.5825</v>
      </c>
      <c r="F3">
        <v>0</v>
      </c>
      <c r="G3">
        <v>0</v>
      </c>
      <c r="H3">
        <v>0</v>
      </c>
      <c r="I3">
        <v>22.453921700524699</v>
      </c>
      <c r="J3">
        <f t="shared" ref="J3:J4" si="0">E3+H3</f>
        <v>18.5825</v>
      </c>
    </row>
    <row r="4" spans="1:13" x14ac:dyDescent="0.35">
      <c r="A4" t="s">
        <v>22</v>
      </c>
      <c r="B4" t="s">
        <v>11</v>
      </c>
      <c r="C4">
        <v>14.0075</v>
      </c>
      <c r="D4">
        <v>23.535</v>
      </c>
      <c r="E4">
        <v>37.542499999999997</v>
      </c>
      <c r="F4">
        <v>0.16750000000000001</v>
      </c>
      <c r="G4">
        <v>0</v>
      </c>
      <c r="H4">
        <v>0.16750000000000001</v>
      </c>
      <c r="I4">
        <v>37.311047479523197</v>
      </c>
      <c r="J4">
        <f t="shared" si="0"/>
        <v>37.709999999999994</v>
      </c>
    </row>
    <row r="5" spans="1:13" x14ac:dyDescent="0.35">
      <c r="C5">
        <f>AVERAGE(C2:C4)</f>
        <v>6.7141666666666664</v>
      </c>
      <c r="D5">
        <f t="shared" ref="D5:I5" si="1">AVERAGE(D2:D4)</f>
        <v>18.157499999999999</v>
      </c>
      <c r="E5">
        <f t="shared" si="1"/>
        <v>24.871666666666666</v>
      </c>
      <c r="F5">
        <f t="shared" si="1"/>
        <v>5.5833333333333339E-2</v>
      </c>
      <c r="G5">
        <f t="shared" si="1"/>
        <v>0</v>
      </c>
      <c r="H5">
        <f t="shared" si="1"/>
        <v>5.5833333333333339E-2</v>
      </c>
      <c r="I5">
        <f t="shared" si="1"/>
        <v>23.459604833947832</v>
      </c>
      <c r="J5" t="e" cm="1">
        <f t="array" ref="J5">E5+Gaadhoo!M2:J4H5</f>
        <v>#NAME?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workbookViewId="0">
      <selection activeCell="O5" sqref="O5"/>
    </sheetView>
  </sheetViews>
  <sheetFormatPr defaultRowHeight="14.5" x14ac:dyDescent="0.35"/>
  <cols>
    <col min="7" max="7" width="13.54296875" customWidth="1"/>
    <col min="8" max="8" width="16.7265625" customWidth="1"/>
    <col min="9" max="9" width="14.453125" customWidth="1"/>
  </cols>
  <sheetData>
    <row r="1" spans="1:16" x14ac:dyDescent="0.35">
      <c r="A1" s="1"/>
      <c r="B1" s="1" t="s">
        <v>0</v>
      </c>
      <c r="C1" s="1" t="s">
        <v>1</v>
      </c>
      <c r="D1" s="1" t="s">
        <v>47</v>
      </c>
      <c r="E1" s="1" t="s">
        <v>39</v>
      </c>
      <c r="F1" s="1" t="s">
        <v>2</v>
      </c>
      <c r="G1" s="1" t="s">
        <v>48</v>
      </c>
      <c r="H1" s="1" t="s">
        <v>45</v>
      </c>
      <c r="I1" s="1" t="s">
        <v>5</v>
      </c>
      <c r="J1" s="1" t="s">
        <v>40</v>
      </c>
      <c r="K1" s="1" t="s">
        <v>6</v>
      </c>
      <c r="L1" s="1" t="s">
        <v>41</v>
      </c>
      <c r="M1" s="1" t="s">
        <v>44</v>
      </c>
      <c r="N1" s="1" t="s">
        <v>42</v>
      </c>
      <c r="O1" s="1" t="s">
        <v>43</v>
      </c>
      <c r="P1" s="1" t="s">
        <v>46</v>
      </c>
    </row>
    <row r="2" spans="1:16" x14ac:dyDescent="0.35">
      <c r="A2">
        <v>5</v>
      </c>
      <c r="B2" t="s">
        <v>13</v>
      </c>
      <c r="C2" t="s">
        <v>14</v>
      </c>
      <c r="D2">
        <v>5.47</v>
      </c>
      <c r="E2">
        <v>30.807500000000001</v>
      </c>
      <c r="F2">
        <v>36.277500000000003</v>
      </c>
      <c r="G2">
        <v>0.50249999999999995</v>
      </c>
      <c r="H2">
        <v>8.2500000000000004E-2</v>
      </c>
      <c r="I2">
        <v>0.58499999999999996</v>
      </c>
      <c r="J2">
        <f>(F2+I2)</f>
        <v>36.862500000000004</v>
      </c>
      <c r="K2">
        <v>15.078216525394501</v>
      </c>
      <c r="L2">
        <f>E2/F2*100</f>
        <v>84.921783474605462</v>
      </c>
      <c r="M2">
        <f>G2/I2*100</f>
        <v>85.897435897435898</v>
      </c>
      <c r="N2">
        <f>H2/I2*100</f>
        <v>14.102564102564106</v>
      </c>
      <c r="O2">
        <f>F2/J2*100</f>
        <v>98.413021363173954</v>
      </c>
      <c r="P2">
        <f>I2/J2*100</f>
        <v>1.5869786368260426</v>
      </c>
    </row>
    <row r="3" spans="1:16" x14ac:dyDescent="0.35">
      <c r="A3">
        <v>18</v>
      </c>
      <c r="B3" t="s">
        <v>28</v>
      </c>
      <c r="C3" t="s">
        <v>11</v>
      </c>
      <c r="D3">
        <v>3.4824999999999999</v>
      </c>
      <c r="E3">
        <v>17.12</v>
      </c>
      <c r="F3">
        <v>20.602499999999999</v>
      </c>
      <c r="G3">
        <v>1.73</v>
      </c>
      <c r="H3">
        <v>0</v>
      </c>
      <c r="I3">
        <v>1.73</v>
      </c>
      <c r="J3">
        <f>(F3+I3)</f>
        <v>22.3325</v>
      </c>
      <c r="K3">
        <v>16.903288435869399</v>
      </c>
      <c r="L3">
        <f t="shared" ref="L3" si="0">E3/F3*100</f>
        <v>83.096711564130572</v>
      </c>
      <c r="M3">
        <f t="shared" ref="M3:M4" si="1">G3/I3*100</f>
        <v>100</v>
      </c>
      <c r="N3">
        <f t="shared" ref="N3:N4" si="2">H3/I3*100</f>
        <v>0</v>
      </c>
      <c r="O3">
        <f t="shared" ref="O3:O4" si="3">F3/J3*100</f>
        <v>92.25344229262285</v>
      </c>
      <c r="P3">
        <f>I3/J3*100</f>
        <v>7.746557707377141</v>
      </c>
    </row>
    <row r="4" spans="1:16" x14ac:dyDescent="0.35">
      <c r="D4">
        <f>AVERAGE(D2:D3)</f>
        <v>4.4762500000000003</v>
      </c>
      <c r="E4">
        <f t="shared" ref="E4:K4" si="4">AVERAGE(E2:E3)</f>
        <v>23.963750000000001</v>
      </c>
      <c r="F4">
        <f t="shared" si="4"/>
        <v>28.44</v>
      </c>
      <c r="G4">
        <f t="shared" si="4"/>
        <v>1.11625</v>
      </c>
      <c r="H4">
        <f t="shared" si="4"/>
        <v>4.1250000000000002E-2</v>
      </c>
      <c r="I4">
        <f t="shared" si="4"/>
        <v>1.1575</v>
      </c>
      <c r="J4">
        <f t="shared" si="4"/>
        <v>29.597500000000004</v>
      </c>
      <c r="K4">
        <f t="shared" si="4"/>
        <v>15.990752480631951</v>
      </c>
      <c r="L4">
        <f>E4/F4*100</f>
        <v>84.260724331926866</v>
      </c>
      <c r="M4">
        <f t="shared" si="1"/>
        <v>96.436285097192226</v>
      </c>
      <c r="N4">
        <f t="shared" si="2"/>
        <v>3.5637149028077757</v>
      </c>
      <c r="O4">
        <f>F4/J4*100</f>
        <v>96.089196722696173</v>
      </c>
      <c r="P4">
        <f>I4/J4*100</f>
        <v>3.9108032773038257</v>
      </c>
    </row>
    <row r="25" spans="10:13" x14ac:dyDescent="0.35">
      <c r="J25" s="1"/>
      <c r="K25" s="1"/>
      <c r="L25" s="1"/>
      <c r="M25" s="1"/>
    </row>
    <row r="29" spans="10:13" x14ac:dyDescent="0.35">
      <c r="J29" t="s">
        <v>49</v>
      </c>
      <c r="K29" t="s">
        <v>50</v>
      </c>
    </row>
    <row r="30" spans="10:13" x14ac:dyDescent="0.35">
      <c r="J30">
        <v>28.44</v>
      </c>
      <c r="K30">
        <v>1.1575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abSelected="1" workbookViewId="0">
      <selection activeCell="K27" sqref="K27"/>
    </sheetView>
  </sheetViews>
  <sheetFormatPr defaultRowHeight="14.5" x14ac:dyDescent="0.35"/>
  <sheetData>
    <row r="1" spans="1:14" s="1" customFormat="1" x14ac:dyDescent="0.35">
      <c r="B1" s="1" t="s">
        <v>0</v>
      </c>
      <c r="C1" s="1" t="s">
        <v>1</v>
      </c>
      <c r="D1" s="1" t="s">
        <v>47</v>
      </c>
      <c r="E1" s="1" t="s">
        <v>39</v>
      </c>
      <c r="F1" s="1" t="s">
        <v>2</v>
      </c>
      <c r="G1" s="1" t="s">
        <v>48</v>
      </c>
      <c r="H1" s="1" t="s">
        <v>45</v>
      </c>
      <c r="I1" s="1" t="s">
        <v>5</v>
      </c>
      <c r="J1" s="1" t="s">
        <v>6</v>
      </c>
      <c r="K1" s="1" t="s">
        <v>51</v>
      </c>
      <c r="M1" s="1" t="s">
        <v>49</v>
      </c>
      <c r="N1" s="1" t="s">
        <v>50</v>
      </c>
    </row>
    <row r="2" spans="1:14" x14ac:dyDescent="0.35">
      <c r="A2">
        <v>17</v>
      </c>
      <c r="B2" t="s">
        <v>27</v>
      </c>
      <c r="C2" t="s">
        <v>8</v>
      </c>
      <c r="D2">
        <v>2.74</v>
      </c>
      <c r="E2">
        <v>25.797499999999999</v>
      </c>
      <c r="F2">
        <v>28.537500000000001</v>
      </c>
      <c r="G2">
        <v>3.6425000000000001</v>
      </c>
      <c r="H2">
        <v>0.79500000000000004</v>
      </c>
      <c r="I2">
        <v>4.4375</v>
      </c>
      <c r="J2">
        <v>9.6014016644765707</v>
      </c>
      <c r="K2">
        <f>F2+I2</f>
        <v>32.975000000000001</v>
      </c>
      <c r="M2">
        <v>30.19</v>
      </c>
      <c r="N2">
        <v>2.21875</v>
      </c>
    </row>
    <row r="3" spans="1:14" x14ac:dyDescent="0.35">
      <c r="B3" t="s">
        <v>32</v>
      </c>
      <c r="C3" t="s">
        <v>14</v>
      </c>
      <c r="D3">
        <v>7.23</v>
      </c>
      <c r="E3">
        <v>24.612500000000001</v>
      </c>
      <c r="F3">
        <v>31.842500000000001</v>
      </c>
      <c r="G3">
        <v>0</v>
      </c>
      <c r="H3">
        <v>0</v>
      </c>
      <c r="I3">
        <v>0</v>
      </c>
      <c r="J3">
        <v>22.7055036507812</v>
      </c>
      <c r="K3">
        <f t="shared" ref="K3" si="0">F3+I3</f>
        <v>31.842500000000001</v>
      </c>
    </row>
    <row r="4" spans="1:14" x14ac:dyDescent="0.35">
      <c r="D4">
        <f>AVERAGE(D2:D3)</f>
        <v>4.9850000000000003</v>
      </c>
      <c r="E4">
        <f t="shared" ref="E4:J4" si="1">AVERAGE(E2:E3)</f>
        <v>25.204999999999998</v>
      </c>
      <c r="F4">
        <f t="shared" si="1"/>
        <v>30.19</v>
      </c>
      <c r="G4">
        <f t="shared" si="1"/>
        <v>1.82125</v>
      </c>
      <c r="H4">
        <f t="shared" si="1"/>
        <v>0.39750000000000002</v>
      </c>
      <c r="I4">
        <f t="shared" si="1"/>
        <v>2.21875</v>
      </c>
      <c r="J4">
        <f t="shared" si="1"/>
        <v>16.153452657628886</v>
      </c>
      <c r="K4">
        <f>AVERAGE(K2:K3)</f>
        <v>32.408749999999998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Acro_site</vt:lpstr>
      <vt:lpstr>Gaadhoo</vt:lpstr>
      <vt:lpstr>Hithadhoo</vt:lpstr>
      <vt:lpstr>Fushi kandu inside bound.</vt:lpstr>
      <vt:lpstr>Fushi kandu outside bound.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Fischer</dc:creator>
  <cp:lastModifiedBy>Mara Fischer</cp:lastModifiedBy>
  <dcterms:created xsi:type="dcterms:W3CDTF">2022-11-22T11:14:33Z</dcterms:created>
  <dcterms:modified xsi:type="dcterms:W3CDTF">2023-01-27T12:08:40Z</dcterms:modified>
</cp:coreProperties>
</file>