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38640" yWindow="0" windowWidth="21380" windowHeight="21060"/>
  </bookViews>
  <sheets>
    <sheet name="Sheet2" sheetId="2" r:id="rId1"/>
  </sheets>
  <definedNames>
    <definedName name="_xlnm.Print_Area" localSheetId="0">Sheet2!$A$1:$M$151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0" i="2" l="1"/>
  <c r="Q100" i="2"/>
  <c r="P100" i="2"/>
  <c r="Q98" i="2"/>
  <c r="R98" i="2"/>
  <c r="P98" i="2"/>
  <c r="Q96" i="2"/>
  <c r="P96" i="2"/>
  <c r="R96" i="2"/>
  <c r="J96" i="2"/>
  <c r="L96" i="2"/>
  <c r="I98" i="2"/>
  <c r="M100" i="2"/>
  <c r="M98" i="2"/>
  <c r="R103" i="2"/>
  <c r="R105" i="2"/>
  <c r="R106" i="2"/>
  <c r="R107" i="2"/>
  <c r="R108" i="2"/>
  <c r="R109" i="2"/>
  <c r="R110" i="2"/>
  <c r="R104" i="2"/>
  <c r="J134" i="2"/>
  <c r="L134" i="2"/>
  <c r="J135" i="2"/>
  <c r="L135" i="2"/>
  <c r="J133" i="2"/>
  <c r="L133" i="2"/>
  <c r="L132" i="2"/>
  <c r="J45" i="2"/>
  <c r="L45" i="2"/>
  <c r="J30" i="2"/>
  <c r="J31" i="2"/>
  <c r="J19" i="2"/>
  <c r="I19" i="2"/>
  <c r="J3" i="2"/>
  <c r="I3" i="2"/>
  <c r="L3" i="2"/>
  <c r="J4" i="2"/>
  <c r="J46" i="2"/>
  <c r="L46" i="2"/>
  <c r="I45" i="2"/>
  <c r="J32" i="2"/>
  <c r="L31" i="2"/>
  <c r="I31" i="2"/>
  <c r="I30" i="2"/>
  <c r="L19" i="2"/>
  <c r="J20" i="2"/>
  <c r="L30" i="2"/>
  <c r="L4" i="2"/>
  <c r="I4" i="2"/>
  <c r="J5" i="2"/>
  <c r="I46" i="2"/>
  <c r="J47" i="2"/>
  <c r="L47" i="2"/>
  <c r="J21" i="2"/>
  <c r="I20" i="2"/>
  <c r="L20" i="2"/>
  <c r="J33" i="2"/>
  <c r="L32" i="2"/>
  <c r="I32" i="2"/>
  <c r="J6" i="2"/>
  <c r="L5" i="2"/>
  <c r="I5" i="2"/>
  <c r="J48" i="2"/>
  <c r="L48" i="2"/>
  <c r="I47" i="2"/>
  <c r="J34" i="2"/>
  <c r="I33" i="2"/>
  <c r="L33" i="2"/>
  <c r="J22" i="2"/>
  <c r="I21" i="2"/>
  <c r="L21" i="2"/>
  <c r="L6" i="2"/>
  <c r="J7" i="2"/>
  <c r="I6" i="2"/>
  <c r="J49" i="2"/>
  <c r="L49" i="2"/>
  <c r="I48" i="2"/>
  <c r="L22" i="2"/>
  <c r="I22" i="2"/>
  <c r="J23" i="2"/>
  <c r="I34" i="2"/>
  <c r="J35" i="2"/>
  <c r="L34" i="2"/>
  <c r="J8" i="2"/>
  <c r="I7" i="2"/>
  <c r="L7" i="2"/>
  <c r="I49" i="2"/>
  <c r="J50" i="2"/>
  <c r="L50" i="2"/>
  <c r="J36" i="2"/>
  <c r="L35" i="2"/>
  <c r="I35" i="2"/>
  <c r="I23" i="2"/>
  <c r="L23" i="2"/>
  <c r="J24" i="2"/>
  <c r="L8" i="2"/>
  <c r="I8" i="2"/>
  <c r="J9" i="2"/>
  <c r="I50" i="2"/>
  <c r="J51" i="2"/>
  <c r="L51" i="2"/>
  <c r="J25" i="2"/>
  <c r="L24" i="2"/>
  <c r="I24" i="2"/>
  <c r="I36" i="2"/>
  <c r="L36" i="2"/>
  <c r="J37" i="2"/>
  <c r="J38" i="2"/>
  <c r="L9" i="2"/>
  <c r="J10" i="2"/>
  <c r="I9" i="2"/>
  <c r="J52" i="2"/>
  <c r="L52" i="2"/>
  <c r="I51" i="2"/>
  <c r="J39" i="2"/>
  <c r="L38" i="2"/>
  <c r="I38" i="2"/>
  <c r="I37" i="2"/>
  <c r="L37" i="2"/>
  <c r="L25" i="2"/>
  <c r="I25" i="2"/>
  <c r="J26" i="2"/>
  <c r="J11" i="2"/>
  <c r="I10" i="2"/>
  <c r="L10" i="2"/>
  <c r="J53" i="2"/>
  <c r="L53" i="2"/>
  <c r="I52" i="2"/>
  <c r="L39" i="2"/>
  <c r="J40" i="2"/>
  <c r="I39" i="2"/>
  <c r="J27" i="2"/>
  <c r="L26" i="2"/>
  <c r="I26" i="2"/>
  <c r="L11" i="2"/>
  <c r="I11" i="2"/>
  <c r="J12" i="2"/>
  <c r="I53" i="2"/>
  <c r="J54" i="2"/>
  <c r="L54" i="2"/>
  <c r="J41" i="2"/>
  <c r="J42" i="2"/>
  <c r="J43" i="2"/>
  <c r="L40" i="2"/>
  <c r="I40" i="2"/>
  <c r="M35" i="2"/>
  <c r="I27" i="2"/>
  <c r="L27" i="2"/>
  <c r="J28" i="2"/>
  <c r="I12" i="2"/>
  <c r="J13" i="2"/>
  <c r="L12" i="2"/>
  <c r="M20" i="2"/>
  <c r="L43" i="2"/>
  <c r="I43" i="2"/>
  <c r="I54" i="2"/>
  <c r="J55" i="2"/>
  <c r="L55" i="2"/>
  <c r="I42" i="2"/>
  <c r="L42" i="2"/>
  <c r="L41" i="2"/>
  <c r="I41" i="2"/>
  <c r="L28" i="2"/>
  <c r="I28" i="2"/>
  <c r="L13" i="2"/>
  <c r="I13" i="2"/>
  <c r="J14" i="2"/>
  <c r="I55" i="2"/>
  <c r="J56" i="2"/>
  <c r="L56" i="2"/>
  <c r="J15" i="2"/>
  <c r="I14" i="2"/>
  <c r="L14" i="2"/>
  <c r="I56" i="2"/>
  <c r="J57" i="2"/>
  <c r="L57" i="2"/>
  <c r="J16" i="2"/>
  <c r="L15" i="2"/>
  <c r="I15" i="2"/>
  <c r="I57" i="2"/>
  <c r="J58" i="2"/>
  <c r="L58" i="2"/>
  <c r="J17" i="2"/>
  <c r="L16" i="2"/>
  <c r="I16" i="2"/>
  <c r="I58" i="2"/>
  <c r="J59" i="2"/>
  <c r="L59" i="2"/>
  <c r="L17" i="2"/>
  <c r="I17" i="2"/>
  <c r="J60" i="2"/>
  <c r="L60" i="2"/>
  <c r="I59" i="2"/>
  <c r="J61" i="2"/>
  <c r="L61" i="2"/>
  <c r="I60" i="2"/>
  <c r="J62" i="2"/>
  <c r="L62" i="2"/>
  <c r="I61" i="2"/>
  <c r="I62" i="2"/>
  <c r="J63" i="2"/>
  <c r="L63" i="2"/>
  <c r="J64" i="2"/>
  <c r="L64" i="2"/>
  <c r="I63" i="2"/>
  <c r="J65" i="2"/>
  <c r="I64" i="2"/>
  <c r="L65" i="2"/>
  <c r="J66" i="2"/>
  <c r="I65" i="2"/>
  <c r="I66" i="2"/>
  <c r="L66" i="2"/>
  <c r="J67" i="2"/>
  <c r="J68" i="2"/>
  <c r="J69" i="2"/>
  <c r="L67" i="2"/>
  <c r="I67" i="2"/>
  <c r="J70" i="2"/>
  <c r="L69" i="2"/>
  <c r="L68" i="2"/>
  <c r="I68" i="2"/>
  <c r="L70" i="2"/>
  <c r="J71" i="2"/>
  <c r="I69" i="2"/>
  <c r="L71" i="2"/>
  <c r="J72" i="2"/>
  <c r="I70" i="2"/>
  <c r="J73" i="2"/>
  <c r="L72" i="2"/>
  <c r="I72" i="2"/>
  <c r="I71" i="2"/>
  <c r="J74" i="2"/>
  <c r="L73" i="2"/>
  <c r="I73" i="2"/>
  <c r="J75" i="2"/>
  <c r="L74" i="2"/>
  <c r="I74" i="2"/>
  <c r="J76" i="2"/>
  <c r="L75" i="2"/>
  <c r="I75" i="2"/>
  <c r="J77" i="2"/>
  <c r="L76" i="2"/>
  <c r="I76" i="2"/>
  <c r="J78" i="2"/>
  <c r="L77" i="2"/>
  <c r="I77" i="2"/>
  <c r="J79" i="2"/>
  <c r="L78" i="2"/>
  <c r="I78" i="2"/>
  <c r="J80" i="2"/>
  <c r="L79" i="2"/>
  <c r="I79" i="2"/>
  <c r="J81" i="2"/>
  <c r="L80" i="2"/>
  <c r="I80" i="2"/>
  <c r="J82" i="2"/>
  <c r="L81" i="2"/>
  <c r="I81" i="2"/>
  <c r="J83" i="2"/>
  <c r="L82" i="2"/>
  <c r="I82" i="2"/>
  <c r="J84" i="2"/>
  <c r="L83" i="2"/>
  <c r="I83" i="2"/>
  <c r="J85" i="2"/>
  <c r="L84" i="2"/>
  <c r="I84" i="2"/>
  <c r="J86" i="2"/>
  <c r="L85" i="2"/>
  <c r="I85" i="2"/>
  <c r="J87" i="2"/>
  <c r="L86" i="2"/>
  <c r="I86" i="2"/>
  <c r="J88" i="2"/>
  <c r="L87" i="2"/>
  <c r="I87" i="2"/>
  <c r="J89" i="2"/>
  <c r="L88" i="2"/>
  <c r="I88" i="2"/>
  <c r="J90" i="2"/>
  <c r="L89" i="2"/>
  <c r="I89" i="2"/>
  <c r="J91" i="2"/>
  <c r="L90" i="2"/>
  <c r="I90" i="2"/>
  <c r="J92" i="2"/>
  <c r="L91" i="2"/>
  <c r="I91" i="2"/>
  <c r="J93" i="2"/>
  <c r="L92" i="2"/>
  <c r="I92" i="2"/>
  <c r="J94" i="2"/>
  <c r="L93" i="2"/>
  <c r="I93" i="2"/>
  <c r="L94" i="2"/>
  <c r="J95" i="2"/>
  <c r="I94" i="2"/>
  <c r="L95" i="2"/>
  <c r="I95" i="2"/>
  <c r="N96" i="2"/>
  <c r="J97" i="2"/>
  <c r="J98" i="2"/>
  <c r="L97" i="2"/>
  <c r="I97" i="2"/>
  <c r="J99" i="2"/>
  <c r="L98" i="2"/>
  <c r="L99" i="2"/>
  <c r="J100" i="2"/>
  <c r="I99" i="2"/>
  <c r="L100" i="2"/>
  <c r="I100" i="2"/>
  <c r="J101" i="2"/>
  <c r="J102" i="2"/>
  <c r="L101" i="2"/>
  <c r="I101" i="2"/>
  <c r="J103" i="2"/>
  <c r="O103" i="2"/>
  <c r="I102" i="2"/>
  <c r="L102" i="2"/>
  <c r="J104" i="2"/>
  <c r="L103" i="2"/>
  <c r="O104" i="2"/>
  <c r="Q103" i="2"/>
  <c r="I103" i="2"/>
  <c r="L104" i="2"/>
  <c r="J105" i="2"/>
  <c r="O105" i="2"/>
  <c r="I104" i="2"/>
  <c r="I105" i="2"/>
  <c r="J106" i="2"/>
  <c r="L105" i="2"/>
  <c r="O106" i="2"/>
  <c r="Q105" i="2"/>
  <c r="J107" i="2"/>
  <c r="O107" i="2"/>
  <c r="L106" i="2"/>
  <c r="I106" i="2"/>
  <c r="L107" i="2"/>
  <c r="O108" i="2"/>
  <c r="Q107" i="2"/>
  <c r="I107" i="2"/>
  <c r="J108" i="2"/>
  <c r="L108" i="2"/>
  <c r="I108" i="2"/>
  <c r="J109" i="2"/>
  <c r="O109" i="2"/>
  <c r="L109" i="2"/>
  <c r="O110" i="2"/>
  <c r="Q109" i="2"/>
  <c r="I109" i="2"/>
  <c r="J110" i="2"/>
  <c r="J111" i="2"/>
  <c r="J112" i="2"/>
  <c r="L111" i="2"/>
  <c r="I111" i="2"/>
  <c r="I110" i="2"/>
  <c r="L110" i="2"/>
  <c r="L112" i="2"/>
  <c r="J113" i="2"/>
  <c r="I112" i="2"/>
  <c r="L113" i="2"/>
  <c r="J114" i="2"/>
  <c r="I113" i="2"/>
  <c r="L114" i="2"/>
  <c r="I114" i="2"/>
  <c r="J115" i="2"/>
  <c r="L115" i="2"/>
  <c r="J116" i="2"/>
  <c r="I115" i="2"/>
  <c r="L116" i="2"/>
  <c r="I116" i="2"/>
  <c r="J117" i="2"/>
  <c r="L117" i="2"/>
  <c r="I117" i="2"/>
  <c r="J118" i="2"/>
  <c r="L118" i="2"/>
  <c r="J119" i="2"/>
  <c r="L119" i="2"/>
  <c r="J120" i="2"/>
  <c r="I119" i="2"/>
  <c r="L120" i="2"/>
  <c r="J121" i="2"/>
  <c r="I120" i="2"/>
  <c r="L121" i="2"/>
  <c r="J122" i="2"/>
  <c r="J123" i="2"/>
  <c r="I121" i="2"/>
  <c r="L123" i="2"/>
  <c r="I123" i="2"/>
  <c r="J124" i="2"/>
  <c r="L122" i="2"/>
  <c r="I122" i="2"/>
  <c r="J125" i="2"/>
  <c r="I124" i="2"/>
  <c r="L124" i="2"/>
  <c r="L125" i="2"/>
  <c r="J126" i="2"/>
  <c r="I125" i="2"/>
  <c r="L126" i="2"/>
  <c r="I126" i="2"/>
  <c r="J127" i="2"/>
  <c r="J128" i="2"/>
  <c r="L128" i="2"/>
  <c r="L127" i="2"/>
  <c r="I127" i="2"/>
  <c r="J129" i="2"/>
  <c r="L129" i="2"/>
  <c r="J130" i="2"/>
  <c r="L130" i="2"/>
</calcChain>
</file>

<file path=xl/sharedStrings.xml><?xml version="1.0" encoding="utf-8"?>
<sst xmlns="http://schemas.openxmlformats.org/spreadsheetml/2006/main" count="184" uniqueCount="101">
  <si>
    <t>ACFCA.AR5.B1</t>
  </si>
  <si>
    <t>ACFCA.BR5.B1</t>
  </si>
  <si>
    <t>ACFCA.AR5.B2</t>
  </si>
  <si>
    <t>ACFCA.BR5.B2</t>
  </si>
  <si>
    <t>ACFCA.CR5.B1</t>
  </si>
  <si>
    <t>ACFCA.DR5.B1</t>
  </si>
  <si>
    <t>ACFCA.CR5.B2</t>
  </si>
  <si>
    <t>ACFCA.DR5.B2</t>
  </si>
  <si>
    <t>IR5 Right Beam 1</t>
  </si>
  <si>
    <t>Position</t>
  </si>
  <si>
    <t>Start</t>
  </si>
  <si>
    <t>End</t>
  </si>
  <si>
    <t>Length</t>
  </si>
  <si>
    <t>IP5</t>
  </si>
  <si>
    <t>TAXS.1R5</t>
  </si>
  <si>
    <t>BPMSQW.1R5.B1</t>
  </si>
  <si>
    <t>MQXFA.A1R5</t>
  </si>
  <si>
    <t>MQXFA.B1R5</t>
  </si>
  <si>
    <t>BPMSQ.1R5.B1</t>
  </si>
  <si>
    <t>MCBXFBH.A2R5</t>
  </si>
  <si>
    <t>MCBXFBV.A2R5</t>
  </si>
  <si>
    <t>MQXFB.A2R5</t>
  </si>
  <si>
    <t>BPMSQT.A2R5.B1</t>
  </si>
  <si>
    <t>MQXFB.B2R5</t>
  </si>
  <si>
    <t>MCBXFBH.B2R5</t>
  </si>
  <si>
    <t>MCBXFBV.B2R5</t>
  </si>
  <si>
    <t>BPMSQT.B2R5.B1</t>
  </si>
  <si>
    <t>MQXFA.A3R5</t>
  </si>
  <si>
    <t>MQXFA.B3R5</t>
  </si>
  <si>
    <t>BPMSQT.A3R5.B1</t>
  </si>
  <si>
    <t>MCBXFAH.3R5</t>
  </si>
  <si>
    <t>MCBXFAV.3R5</t>
  </si>
  <si>
    <t>MQSXF.3R5</t>
  </si>
  <si>
    <t>MCTXF.3R5</t>
  </si>
  <si>
    <t>MCTSXF.3R5</t>
  </si>
  <si>
    <t>MCDXF.3R5</t>
  </si>
  <si>
    <t>MCDSXF.3R5</t>
  </si>
  <si>
    <t>MCOXF.3R5</t>
  </si>
  <si>
    <t>MCOSXF.3R5</t>
  </si>
  <si>
    <t>MCSXF.3R5</t>
  </si>
  <si>
    <t>MCSSXF.3R5</t>
  </si>
  <si>
    <t>BPMSQ.B3R5.B1</t>
  </si>
  <si>
    <t>MBXF.4R5</t>
  </si>
  <si>
    <t>BPMSQ.4R5.B1</t>
  </si>
  <si>
    <t>TAXN.4R5</t>
  </si>
  <si>
    <t>BPMWQ.4R5.B1</t>
  </si>
  <si>
    <t>MBRD.4R5.B1</t>
  </si>
  <si>
    <t>MCBRDV.4R5.B1</t>
  </si>
  <si>
    <t>MCBRDH.4R5.B1</t>
  </si>
  <si>
    <t>MCBYYH.4R5.B1</t>
  </si>
  <si>
    <t>MCBYYV.4R5.B1</t>
  </si>
  <si>
    <t>MQYY.4R5.B1</t>
  </si>
  <si>
    <t>BPMQA.4R5.B1</t>
  </si>
  <si>
    <t>APWL.5R5.B1</t>
  </si>
  <si>
    <t>TCL.5R5.B1</t>
  </si>
  <si>
    <t>TCLMB.5R5.B1</t>
  </si>
  <si>
    <t>MCBYV.A5R5.B1</t>
  </si>
  <si>
    <t>MCBYH.5R5.B1</t>
  </si>
  <si>
    <t>MCBYV.B5R5.B1</t>
  </si>
  <si>
    <t>MQY.5R5.B1</t>
  </si>
  <si>
    <t>BPMYA.5R5.B1</t>
  </si>
  <si>
    <t>TCL.6R5.B1</t>
  </si>
  <si>
    <t>TCLMC.6R5.B1</t>
  </si>
  <si>
    <t>MCBCV.6R5.B1</t>
  </si>
  <si>
    <t>MQML.6R5.B1</t>
  </si>
  <si>
    <t>BPMR.6R5.B1</t>
  </si>
  <si>
    <t>BPM_A.7R5.B1</t>
  </si>
  <si>
    <t>MQM.A7R5.B1</t>
  </si>
  <si>
    <t>MQM.B7R5.B1</t>
  </si>
  <si>
    <t>MCBCH.7R5.B1</t>
  </si>
  <si>
    <t>S.DS.R5.B1</t>
  </si>
  <si>
    <t>CMS</t>
  </si>
  <si>
    <t>GAP</t>
  </si>
  <si>
    <t>DFXJ</t>
  </si>
  <si>
    <t>VA</t>
  </si>
  <si>
    <t>DFMJ</t>
  </si>
  <si>
    <t>BBLR</t>
  </si>
  <si>
    <t>TCTPV</t>
  </si>
  <si>
    <t>TCTPH</t>
  </si>
  <si>
    <t>TCLX</t>
  </si>
  <si>
    <t xml:space="preserve">Mechanical length </t>
  </si>
  <si>
    <t>Magnetic length</t>
  </si>
  <si>
    <t>IP</t>
  </si>
  <si>
    <t>Q1</t>
  </si>
  <si>
    <t>Q2A</t>
  </si>
  <si>
    <t>Q2B</t>
  </si>
  <si>
    <t>Q3</t>
  </si>
  <si>
    <t>CP</t>
  </si>
  <si>
    <t>D1</t>
  </si>
  <si>
    <t>D2</t>
  </si>
  <si>
    <t>Q4</t>
  </si>
  <si>
    <t>Q5</t>
  </si>
  <si>
    <t>Q6</t>
  </si>
  <si>
    <t>Q7</t>
  </si>
  <si>
    <t>TCT.6R5.B2</t>
  </si>
  <si>
    <t>(Right)Position</t>
  </si>
  <si>
    <t>Position(Left)</t>
  </si>
  <si>
    <t>Adriana</t>
  </si>
  <si>
    <t>position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</si>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</sst>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5" fillId="0" borderId="0" xfId="0" applyFont="1"/>
    <xf numFmtId="2" fontId="6" fillId="0" borderId="0" xfId="1" applyNumberFormat="1" applyFont="1" applyFill="1" applyAlignment="1">
      <alignment horizontal="right"/>
    </xf>
    <xf numFmtId="0" fontId="0" fillId="4" borderId="0" xfId="0" applyFill="1" applyAlignment="1">
      <alignment horizontal="right"/>
    </xf>
    <xf numFmtId="2" fontId="6" fillId="4" borderId="0" xfId="1" applyNumberFormat="1" applyFont="1" applyFill="1" applyAlignment="1">
      <alignment horizontal="right"/>
    </xf>
    <xf numFmtId="0" fontId="0" fillId="4" borderId="0" xfId="0" applyFill="1" applyBorder="1" applyAlignment="1">
      <alignment horizontal="right" vertical="center"/>
    </xf>
    <xf numFmtId="2" fontId="5" fillId="0" borderId="0" xfId="0" applyNumberFormat="1" applyFont="1"/>
    <xf numFmtId="0" fontId="7" fillId="0" borderId="0" xfId="0" applyFont="1" applyFill="1" applyBorder="1" applyAlignment="1">
      <alignment horizontal="right" vertical="center"/>
    </xf>
    <xf numFmtId="0" fontId="7" fillId="4" borderId="0" xfId="0" applyFont="1" applyFill="1" applyBorder="1" applyAlignment="1">
      <alignment horizontal="right" vertical="center"/>
    </xf>
    <xf numFmtId="0" fontId="0" fillId="5" borderId="0" xfId="0" applyFill="1"/>
    <xf numFmtId="2" fontId="0" fillId="0" borderId="1" xfId="0" applyNumberFormat="1" applyBorder="1"/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8" fillId="2" borderId="5" xfId="1" applyNumberFormat="1" applyFont="1" applyBorder="1" applyAlignment="1">
      <alignment horizontal="right" vertical="center"/>
    </xf>
    <xf numFmtId="0" fontId="7" fillId="0" borderId="14" xfId="0" applyFont="1" applyFill="1" applyBorder="1" applyAlignment="1">
      <alignment horizontal="right" vertical="center"/>
    </xf>
    <xf numFmtId="2" fontId="0" fillId="0" borderId="7" xfId="0" applyNumberFormat="1" applyBorder="1"/>
    <xf numFmtId="2" fontId="0" fillId="0" borderId="0" xfId="0" applyNumberFormat="1" applyBorder="1"/>
    <xf numFmtId="0" fontId="7" fillId="4" borderId="15" xfId="0" applyFont="1" applyFill="1" applyBorder="1" applyAlignment="1">
      <alignment horizontal="right" vertical="center"/>
    </xf>
    <xf numFmtId="2" fontId="0" fillId="0" borderId="11" xfId="0" applyNumberFormat="1" applyBorder="1"/>
    <xf numFmtId="0" fontId="0" fillId="0" borderId="11" xfId="0" applyFill="1" applyBorder="1"/>
    <xf numFmtId="2" fontId="0" fillId="0" borderId="8" xfId="0" applyNumberFormat="1" applyBorder="1"/>
    <xf numFmtId="0" fontId="9" fillId="0" borderId="0" xfId="0" applyFont="1" applyBorder="1" applyAlignment="1">
      <alignment horizontal="center" vertical="center" textRotation="90"/>
    </xf>
    <xf numFmtId="2" fontId="0" fillId="4" borderId="0" xfId="0" applyNumberFormat="1" applyFill="1" applyAlignment="1">
      <alignment horizontal="right"/>
    </xf>
    <xf numFmtId="0" fontId="0" fillId="3" borderId="0" xfId="0" applyFill="1"/>
    <xf numFmtId="2" fontId="6" fillId="3" borderId="0" xfId="1" applyNumberFormat="1" applyFont="1" applyFill="1" applyAlignment="1">
      <alignment horizontal="right"/>
    </xf>
    <xf numFmtId="2" fontId="0" fillId="0" borderId="6" xfId="0" applyNumberFormat="1" applyBorder="1"/>
    <xf numFmtId="0" fontId="0" fillId="0" borderId="9" xfId="0" applyBorder="1"/>
    <xf numFmtId="2" fontId="0" fillId="0" borderId="10" xfId="0" applyNumberFormat="1" applyBorder="1"/>
    <xf numFmtId="0" fontId="11" fillId="0" borderId="0" xfId="0" applyFont="1" applyAlignment="1">
      <alignment textRotation="90"/>
    </xf>
    <xf numFmtId="0" fontId="11" fillId="3" borderId="0" xfId="0" applyFont="1" applyFill="1" applyAlignment="1">
      <alignment textRotation="90"/>
    </xf>
    <xf numFmtId="0" fontId="1" fillId="0" borderId="9" xfId="0" applyFont="1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2" fontId="6" fillId="0" borderId="9" xfId="1" applyNumberFormat="1" applyFont="1" applyFill="1" applyBorder="1" applyAlignment="1">
      <alignment horizontal="right"/>
    </xf>
    <xf numFmtId="2" fontId="0" fillId="4" borderId="9" xfId="0" applyNumberFormat="1" applyFill="1" applyBorder="1" applyAlignment="1">
      <alignment horizontal="right"/>
    </xf>
    <xf numFmtId="2" fontId="6" fillId="0" borderId="10" xfId="1" applyNumberFormat="1" applyFont="1" applyFill="1" applyBorder="1" applyAlignment="1">
      <alignment horizontal="right"/>
    </xf>
    <xf numFmtId="0" fontId="1" fillId="0" borderId="12" xfId="0" applyFont="1" applyFill="1" applyBorder="1" applyAlignment="1">
      <alignment horizontal="right" vertical="center"/>
    </xf>
    <xf numFmtId="0" fontId="0" fillId="0" borderId="12" xfId="0" applyFill="1" applyBorder="1" applyAlignment="1">
      <alignment horizontal="right" vertical="center"/>
    </xf>
    <xf numFmtId="2" fontId="6" fillId="0" borderId="12" xfId="1" applyNumberFormat="1" applyFont="1" applyFill="1" applyBorder="1" applyAlignment="1">
      <alignment horizontal="right"/>
    </xf>
    <xf numFmtId="2" fontId="0" fillId="4" borderId="12" xfId="0" applyNumberFormat="1" applyFill="1" applyBorder="1" applyAlignment="1">
      <alignment horizontal="right"/>
    </xf>
    <xf numFmtId="2" fontId="6" fillId="0" borderId="13" xfId="1" applyNumberFormat="1" applyFont="1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2" fontId="6" fillId="0" borderId="0" xfId="1" applyNumberFormat="1" applyFont="1" applyFill="1" applyBorder="1" applyAlignment="1">
      <alignment horizontal="right"/>
    </xf>
    <xf numFmtId="2" fontId="0" fillId="4" borderId="0" xfId="0" applyNumberFormat="1" applyFill="1" applyBorder="1" applyAlignment="1">
      <alignment horizontal="right"/>
    </xf>
    <xf numFmtId="2" fontId="6" fillId="0" borderId="11" xfId="1" applyNumberFormat="1" applyFont="1" applyFill="1" applyBorder="1" applyAlignment="1">
      <alignment horizontal="right"/>
    </xf>
    <xf numFmtId="2" fontId="6" fillId="4" borderId="9" xfId="1" applyNumberFormat="1" applyFont="1" applyFill="1" applyBorder="1" applyAlignment="1">
      <alignment horizontal="right"/>
    </xf>
    <xf numFmtId="2" fontId="6" fillId="4" borderId="0" xfId="1" applyNumberFormat="1" applyFont="1" applyFill="1" applyBorder="1" applyAlignment="1">
      <alignment horizontal="right"/>
    </xf>
    <xf numFmtId="2" fontId="6" fillId="4" borderId="12" xfId="1" applyNumberFormat="1" applyFont="1" applyFill="1" applyBorder="1" applyAlignment="1">
      <alignment horizontal="right"/>
    </xf>
    <xf numFmtId="0" fontId="1" fillId="5" borderId="9" xfId="0" applyFont="1" applyFill="1" applyBorder="1" applyAlignment="1">
      <alignment horizontal="right" vertical="center"/>
    </xf>
    <xf numFmtId="0" fontId="1" fillId="5" borderId="14" xfId="0" applyFont="1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2" fontId="6" fillId="0" borderId="14" xfId="1" applyNumberFormat="1" applyFont="1" applyFill="1" applyBorder="1" applyAlignment="1">
      <alignment horizontal="right"/>
    </xf>
    <xf numFmtId="2" fontId="6" fillId="4" borderId="14" xfId="1" applyNumberFormat="1" applyFont="1" applyFill="1" applyBorder="1" applyAlignment="1">
      <alignment horizontal="right"/>
    </xf>
    <xf numFmtId="2" fontId="6" fillId="0" borderId="15" xfId="1" applyNumberFormat="1" applyFont="1" applyFill="1" applyBorder="1" applyAlignment="1">
      <alignment horizontal="right"/>
    </xf>
    <xf numFmtId="0" fontId="11" fillId="7" borderId="5" xfId="0" applyFont="1" applyFill="1" applyBorder="1" applyAlignment="1">
      <alignment textRotation="90"/>
    </xf>
    <xf numFmtId="0" fontId="10" fillId="6" borderId="0" xfId="0" applyFont="1" applyFill="1" applyBorder="1" applyAlignment="1">
      <alignment horizontal="center" vertical="center"/>
    </xf>
    <xf numFmtId="2" fontId="8" fillId="2" borderId="0" xfId="1" applyNumberFormat="1" applyFont="1" applyBorder="1" applyAlignment="1">
      <alignment horizontal="center" vertical="center"/>
    </xf>
    <xf numFmtId="2" fontId="2" fillId="2" borderId="0" xfId="1" applyNumberFormat="1" applyBorder="1" applyAlignment="1">
      <alignment horizontal="center" vertical="center"/>
    </xf>
    <xf numFmtId="2" fontId="2" fillId="2" borderId="0" xfId="1" applyNumberFormat="1" applyAlignment="1">
      <alignment horizontal="center"/>
    </xf>
    <xf numFmtId="2" fontId="2" fillId="2" borderId="9" xfId="1" applyNumberFormat="1" applyBorder="1" applyAlignment="1">
      <alignment horizontal="center"/>
    </xf>
    <xf numFmtId="2" fontId="2" fillId="2" borderId="0" xfId="1" applyNumberFormat="1" applyBorder="1" applyAlignment="1">
      <alignment horizontal="center"/>
    </xf>
    <xf numFmtId="2" fontId="2" fillId="2" borderId="12" xfId="1" applyNumberFormat="1" applyBorder="1" applyAlignment="1">
      <alignment horizontal="center"/>
    </xf>
    <xf numFmtId="2" fontId="2" fillId="2" borderId="14" xfId="1" applyNumberFormat="1" applyBorder="1" applyAlignment="1">
      <alignment horizontal="center"/>
    </xf>
    <xf numFmtId="2" fontId="2" fillId="3" borderId="0" xfId="1" applyNumberFormat="1" applyFill="1" applyAlignment="1">
      <alignment horizontal="center"/>
    </xf>
    <xf numFmtId="0" fontId="1" fillId="0" borderId="0" xfId="0" applyFont="1" applyAlignment="1">
      <alignment horizontal="center"/>
    </xf>
    <xf numFmtId="164" fontId="12" fillId="0" borderId="16" xfId="0" applyNumberFormat="1" applyFont="1" applyBorder="1"/>
    <xf numFmtId="164" fontId="0" fillId="0" borderId="0" xfId="0" applyNumberFormat="1"/>
    <xf numFmtId="0" fontId="0" fillId="6" borderId="12" xfId="0" applyFill="1" applyBorder="1" applyAlignment="1">
      <alignment horizontal="right"/>
    </xf>
    <xf numFmtId="0" fontId="11" fillId="7" borderId="6" xfId="0" applyFont="1" applyFill="1" applyBorder="1" applyAlignment="1">
      <alignment horizontal="center" textRotation="90"/>
    </xf>
    <xf numFmtId="0" fontId="11" fillId="7" borderId="7" xfId="0" applyFont="1" applyFill="1" applyBorder="1" applyAlignment="1">
      <alignment horizontal="center" textRotation="90"/>
    </xf>
    <xf numFmtId="0" fontId="11" fillId="7" borderId="8" xfId="0" applyFont="1" applyFill="1" applyBorder="1" applyAlignment="1">
      <alignment horizontal="center" textRotation="90"/>
    </xf>
    <xf numFmtId="0" fontId="11" fillId="0" borderId="2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textRotation="90"/>
    </xf>
    <xf numFmtId="0" fontId="13" fillId="0" borderId="0" xfId="0" applyFont="1"/>
    <xf numFmtId="2" fontId="0" fillId="0" borderId="0" xfId="0" applyNumberFormat="1"/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51"/>
  <sheetViews>
    <sheetView tabSelected="1" workbookViewId="0">
      <pane ySplit="1" topLeftCell="A37" activePane="bottomLeft" state="frozen"/>
      <selection pane="bottomLeft" activeCell="P98" sqref="P98"/>
    </sheetView>
  </sheetViews>
  <sheetFormatPr baseColWidth="10" defaultColWidth="8.83203125" defaultRowHeight="14" x14ac:dyDescent="0"/>
  <cols>
    <col min="1" max="1" width="3.6640625" style="43" bestFit="1" customWidth="1"/>
    <col min="2" max="2" width="22" style="7" bestFit="1" customWidth="1"/>
    <col min="3" max="6" width="9" style="4" hidden="1" customWidth="1"/>
    <col min="7" max="7" width="14" style="72" customWidth="1"/>
    <col min="8" max="8" width="3.6640625" style="55" bestFit="1" customWidth="1"/>
    <col min="9" max="9" width="16" style="72" bestFit="1" customWidth="1"/>
    <col min="10" max="10" width="11.5" style="2" bestFit="1" customWidth="1"/>
    <col min="11" max="11" width="9.5" style="10" bestFit="1" customWidth="1"/>
    <col min="12" max="12" width="9.5" style="1" bestFit="1" customWidth="1"/>
    <col min="13" max="13" width="9" bestFit="1" customWidth="1"/>
    <col min="14" max="14" width="14.83203125" bestFit="1" customWidth="1"/>
    <col min="15" max="15" width="9.5" bestFit="1" customWidth="1"/>
    <col min="16" max="16" width="9.1640625" bestFit="1" customWidth="1"/>
    <col min="17" max="17" width="14.5" bestFit="1" customWidth="1"/>
    <col min="19" max="19" width="9.1640625" bestFit="1" customWidth="1"/>
  </cols>
  <sheetData>
    <row r="1" spans="1:18" ht="15"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70" t="s">
        <v>96</v>
      </c>
      <c r="H1" s="69" t="s">
        <v>82</v>
      </c>
      <c r="I1" s="70" t="s">
        <v>95</v>
      </c>
      <c r="J1" s="14" t="s">
        <v>10</v>
      </c>
      <c r="K1" s="15" t="s">
        <v>12</v>
      </c>
      <c r="L1" s="14" t="s">
        <v>11</v>
      </c>
      <c r="M1" s="78" t="s">
        <v>97</v>
      </c>
      <c r="P1" s="89" t="s">
        <v>98</v>
      </c>
      <c r="Q1" s="89" t="s">
        <v>99</v>
      </c>
      <c r="R1" s="89" t="s">
        <v>100</v>
      </c>
    </row>
    <row r="2" spans="1:18">
      <c r="B2" s="3" t="s">
        <v>13</v>
      </c>
      <c r="C2" s="4">
        <v>0</v>
      </c>
      <c r="D2" s="4">
        <v>0</v>
      </c>
      <c r="E2" s="4">
        <v>0</v>
      </c>
      <c r="F2" s="4">
        <v>0</v>
      </c>
      <c r="G2" s="71"/>
      <c r="I2" s="71">
        <v>0</v>
      </c>
      <c r="J2" s="9">
        <v>0</v>
      </c>
      <c r="K2" s="11">
        <v>0</v>
      </c>
      <c r="L2" s="9">
        <v>0</v>
      </c>
    </row>
    <row r="3" spans="1:18" hidden="1">
      <c r="B3" s="3" t="s">
        <v>71</v>
      </c>
      <c r="C3" s="4">
        <v>3.25</v>
      </c>
      <c r="D3" s="4">
        <v>0</v>
      </c>
      <c r="E3" s="4">
        <v>6.5</v>
      </c>
      <c r="F3" s="4">
        <v>6.5</v>
      </c>
      <c r="I3" s="72">
        <f>J3+K3/2</f>
        <v>9500</v>
      </c>
      <c r="J3" s="9">
        <f>I2+K2</f>
        <v>0</v>
      </c>
      <c r="K3" s="10">
        <v>19000</v>
      </c>
      <c r="L3" s="9">
        <f>J3+K3</f>
        <v>19000</v>
      </c>
    </row>
    <row r="4" spans="1:18" hidden="1">
      <c r="B4" s="3" t="s">
        <v>14</v>
      </c>
      <c r="C4" s="4">
        <v>20.015000000000001</v>
      </c>
      <c r="D4" s="4">
        <v>19.114999999999998</v>
      </c>
      <c r="E4" s="4">
        <v>20.914999999999999</v>
      </c>
      <c r="F4" s="4">
        <v>1.8</v>
      </c>
      <c r="I4" s="72">
        <f>J4+K4/2</f>
        <v>20065</v>
      </c>
      <c r="J4" s="9">
        <f>J3+K3</f>
        <v>19000</v>
      </c>
      <c r="K4" s="11">
        <v>2130</v>
      </c>
      <c r="L4" s="9">
        <f>J4+K4</f>
        <v>21130</v>
      </c>
    </row>
    <row r="5" spans="1:18" hidden="1">
      <c r="B5" s="3" t="s">
        <v>72</v>
      </c>
      <c r="I5" s="72">
        <f t="shared" ref="I5:I17" si="0">J5+K5/2</f>
        <v>21248.5</v>
      </c>
      <c r="J5" s="9">
        <f t="shared" ref="J5:J17" si="1">J4+K4</f>
        <v>21130</v>
      </c>
      <c r="K5" s="11">
        <v>237</v>
      </c>
      <c r="L5" s="9">
        <f t="shared" ref="L5:L17" si="2">J5+K5</f>
        <v>21367</v>
      </c>
    </row>
    <row r="6" spans="1:18" hidden="1">
      <c r="B6" s="3" t="s">
        <v>72</v>
      </c>
      <c r="I6" s="72">
        <f t="shared" si="0"/>
        <v>21649.5</v>
      </c>
      <c r="J6" s="9">
        <f t="shared" si="1"/>
        <v>21367</v>
      </c>
      <c r="K6" s="11">
        <v>565</v>
      </c>
      <c r="L6" s="9">
        <f t="shared" si="2"/>
        <v>21932</v>
      </c>
    </row>
    <row r="7" spans="1:18">
      <c r="B7" s="3" t="s">
        <v>15</v>
      </c>
      <c r="C7" s="4">
        <v>21.3475</v>
      </c>
      <c r="D7" s="4">
        <v>21.204999999999998</v>
      </c>
      <c r="E7" s="4">
        <v>21.49</v>
      </c>
      <c r="F7" s="4">
        <v>0.28499999999999998</v>
      </c>
      <c r="I7" s="72">
        <f t="shared" si="0"/>
        <v>22053</v>
      </c>
      <c r="J7" s="9">
        <f t="shared" si="1"/>
        <v>21932</v>
      </c>
      <c r="K7" s="11">
        <v>242</v>
      </c>
      <c r="L7" s="9">
        <f t="shared" si="2"/>
        <v>22174</v>
      </c>
    </row>
    <row r="8" spans="1:18" hidden="1">
      <c r="B8" s="3" t="s">
        <v>72</v>
      </c>
      <c r="I8" s="72">
        <f t="shared" si="0"/>
        <v>22587</v>
      </c>
      <c r="J8" s="9">
        <f t="shared" si="1"/>
        <v>22174</v>
      </c>
      <c r="K8" s="11">
        <v>826</v>
      </c>
      <c r="L8" s="9">
        <f t="shared" si="2"/>
        <v>23000</v>
      </c>
    </row>
    <row r="9" spans="1:18">
      <c r="A9" s="82" t="s">
        <v>83</v>
      </c>
      <c r="B9" s="45" t="s">
        <v>16</v>
      </c>
      <c r="C9" s="46">
        <v>25</v>
      </c>
      <c r="D9" s="46">
        <v>23</v>
      </c>
      <c r="E9" s="46">
        <v>27</v>
      </c>
      <c r="F9" s="46">
        <v>4</v>
      </c>
      <c r="G9" s="73">
        <v>25100</v>
      </c>
      <c r="I9" s="73">
        <f t="shared" si="0"/>
        <v>25100</v>
      </c>
      <c r="J9" s="47">
        <f t="shared" si="1"/>
        <v>23000</v>
      </c>
      <c r="K9" s="59">
        <v>4200</v>
      </c>
      <c r="L9" s="49">
        <f t="shared" si="2"/>
        <v>27200</v>
      </c>
    </row>
    <row r="10" spans="1:18" ht="15" hidden="1" customHeight="1">
      <c r="A10" s="83"/>
      <c r="B10" s="3" t="s">
        <v>72</v>
      </c>
      <c r="G10" s="74">
        <v>29946</v>
      </c>
      <c r="I10" s="74">
        <f t="shared" si="0"/>
        <v>27523</v>
      </c>
      <c r="J10" s="56">
        <f t="shared" si="1"/>
        <v>27200</v>
      </c>
      <c r="K10" s="60">
        <v>646</v>
      </c>
      <c r="L10" s="58">
        <f t="shared" si="2"/>
        <v>27846</v>
      </c>
    </row>
    <row r="11" spans="1:18">
      <c r="A11" s="84"/>
      <c r="B11" s="50" t="s">
        <v>17</v>
      </c>
      <c r="C11" s="51">
        <v>29.5</v>
      </c>
      <c r="D11" s="51">
        <v>27.5</v>
      </c>
      <c r="E11" s="51">
        <v>31.5</v>
      </c>
      <c r="F11" s="51">
        <v>4</v>
      </c>
      <c r="G11" s="75">
        <v>29946</v>
      </c>
      <c r="I11" s="75">
        <f t="shared" si="0"/>
        <v>29946</v>
      </c>
      <c r="J11" s="52">
        <f t="shared" si="1"/>
        <v>27846</v>
      </c>
      <c r="K11" s="61">
        <v>4200</v>
      </c>
      <c r="L11" s="54">
        <f>J11+K11</f>
        <v>32046</v>
      </c>
    </row>
    <row r="12" spans="1:18" hidden="1">
      <c r="B12" s="3" t="s">
        <v>72</v>
      </c>
      <c r="I12" s="72">
        <f t="shared" si="0"/>
        <v>32319.5</v>
      </c>
      <c r="J12" s="9">
        <f t="shared" si="1"/>
        <v>32046</v>
      </c>
      <c r="K12" s="11">
        <v>547</v>
      </c>
      <c r="L12" s="9">
        <f t="shared" si="2"/>
        <v>32593</v>
      </c>
    </row>
    <row r="13" spans="1:18" hidden="1">
      <c r="B13" s="3" t="s">
        <v>72</v>
      </c>
      <c r="I13" s="72">
        <f t="shared" si="0"/>
        <v>32843</v>
      </c>
      <c r="J13" s="9">
        <f t="shared" si="1"/>
        <v>32593</v>
      </c>
      <c r="K13" s="12">
        <v>500</v>
      </c>
      <c r="L13" s="9">
        <f t="shared" si="2"/>
        <v>33093</v>
      </c>
    </row>
    <row r="14" spans="1:18">
      <c r="B14" s="3" t="s">
        <v>18</v>
      </c>
      <c r="C14" s="4">
        <v>32.700000000000003</v>
      </c>
      <c r="D14" s="4">
        <v>32.590000000000003</v>
      </c>
      <c r="E14" s="4">
        <v>32.81</v>
      </c>
      <c r="F14" s="4">
        <v>0.22</v>
      </c>
      <c r="I14" s="72">
        <f t="shared" si="0"/>
        <v>33214</v>
      </c>
      <c r="J14" s="9">
        <f t="shared" si="1"/>
        <v>33093</v>
      </c>
      <c r="K14" s="11">
        <v>242</v>
      </c>
      <c r="L14" s="9">
        <f t="shared" si="2"/>
        <v>33335</v>
      </c>
    </row>
    <row r="15" spans="1:18" hidden="1">
      <c r="B15" s="3" t="s">
        <v>72</v>
      </c>
      <c r="I15" s="72">
        <f t="shared" si="0"/>
        <v>33464</v>
      </c>
      <c r="J15" s="9">
        <f t="shared" si="1"/>
        <v>33335</v>
      </c>
      <c r="K15" s="11">
        <v>258</v>
      </c>
      <c r="L15" s="9">
        <f t="shared" si="2"/>
        <v>33593</v>
      </c>
    </row>
    <row r="16" spans="1:18" hidden="1">
      <c r="B16" s="3" t="s">
        <v>72</v>
      </c>
      <c r="I16" s="72">
        <f t="shared" si="0"/>
        <v>33789.25</v>
      </c>
      <c r="J16" s="9">
        <f t="shared" si="1"/>
        <v>33593</v>
      </c>
      <c r="K16" s="11">
        <v>392.5</v>
      </c>
      <c r="L16" s="9">
        <f t="shared" si="2"/>
        <v>33985.5</v>
      </c>
    </row>
    <row r="17" spans="1:13">
      <c r="A17" s="82" t="s">
        <v>84</v>
      </c>
      <c r="B17" s="45" t="s">
        <v>19</v>
      </c>
      <c r="C17" s="46">
        <v>34.1</v>
      </c>
      <c r="D17" s="46">
        <v>33.5</v>
      </c>
      <c r="E17" s="46">
        <v>34.700000000000003</v>
      </c>
      <c r="F17" s="46">
        <v>1.2</v>
      </c>
      <c r="G17" s="73"/>
      <c r="I17" s="73">
        <f t="shared" si="0"/>
        <v>34585.5</v>
      </c>
      <c r="J17" s="47">
        <f t="shared" si="1"/>
        <v>33985.5</v>
      </c>
      <c r="K17" s="59">
        <v>1200</v>
      </c>
      <c r="L17" s="49">
        <f t="shared" si="2"/>
        <v>35185.5</v>
      </c>
    </row>
    <row r="18" spans="1:13">
      <c r="A18" s="83"/>
      <c r="B18" s="3" t="s">
        <v>20</v>
      </c>
      <c r="C18" s="4">
        <v>34.1</v>
      </c>
      <c r="D18" s="4">
        <v>33.5</v>
      </c>
      <c r="E18" s="4">
        <v>34.700000000000003</v>
      </c>
      <c r="F18" s="4">
        <v>1.2</v>
      </c>
      <c r="G18" s="74"/>
      <c r="I18" s="74">
        <v>34585.5</v>
      </c>
      <c r="J18" s="56">
        <v>33985.5</v>
      </c>
      <c r="K18" s="60">
        <v>1200</v>
      </c>
      <c r="L18" s="58">
        <v>35185.5</v>
      </c>
    </row>
    <row r="19" spans="1:13" ht="15" hidden="1" customHeight="1">
      <c r="A19" s="83"/>
      <c r="B19" s="3" t="s">
        <v>72</v>
      </c>
      <c r="G19" s="74"/>
      <c r="I19" s="74">
        <f>J19+K19/2</f>
        <v>35429.75</v>
      </c>
      <c r="J19" s="56">
        <f>J18+K18</f>
        <v>35185.5</v>
      </c>
      <c r="K19" s="60">
        <v>488.5</v>
      </c>
      <c r="L19" s="58">
        <f>J19+K19</f>
        <v>35674</v>
      </c>
    </row>
    <row r="20" spans="1:13">
      <c r="A20" s="84"/>
      <c r="B20" s="50" t="s">
        <v>21</v>
      </c>
      <c r="C20" s="51">
        <v>38.6</v>
      </c>
      <c r="D20" s="51">
        <v>35.200000000000003</v>
      </c>
      <c r="E20" s="51">
        <v>42</v>
      </c>
      <c r="F20" s="51">
        <v>6.8</v>
      </c>
      <c r="G20" s="75">
        <v>39249</v>
      </c>
      <c r="I20" s="75">
        <f>J20+K20/2</f>
        <v>39249</v>
      </c>
      <c r="J20" s="52">
        <f>J19+K19</f>
        <v>35674</v>
      </c>
      <c r="K20" s="61">
        <v>7150</v>
      </c>
      <c r="L20" s="54">
        <f>J20+K20</f>
        <v>42824</v>
      </c>
      <c r="M20" s="13">
        <f>J20-L11</f>
        <v>3628</v>
      </c>
    </row>
    <row r="21" spans="1:13" hidden="1">
      <c r="B21" s="3" t="s">
        <v>72</v>
      </c>
      <c r="I21" s="72">
        <f t="shared" ref="I21:I23" si="3">J21+K21/2</f>
        <v>43101</v>
      </c>
      <c r="J21" s="9">
        <f t="shared" ref="J21:J84" si="4">J20+K20</f>
        <v>42824</v>
      </c>
      <c r="K21" s="11">
        <v>554</v>
      </c>
      <c r="L21" s="9">
        <f t="shared" ref="L21:L22" si="5">J21+K21</f>
        <v>43378</v>
      </c>
      <c r="M21" s="13"/>
    </row>
    <row r="22" spans="1:13" hidden="1">
      <c r="B22" s="3" t="s">
        <v>72</v>
      </c>
      <c r="I22" s="72">
        <f t="shared" si="3"/>
        <v>43628</v>
      </c>
      <c r="J22" s="9">
        <f t="shared" si="4"/>
        <v>43378</v>
      </c>
      <c r="K22" s="11">
        <v>500</v>
      </c>
      <c r="L22" s="9">
        <f t="shared" si="5"/>
        <v>43878</v>
      </c>
    </row>
    <row r="23" spans="1:13">
      <c r="B23" s="3" t="s">
        <v>22</v>
      </c>
      <c r="C23" s="4">
        <v>43.2</v>
      </c>
      <c r="D23" s="4">
        <v>43.09</v>
      </c>
      <c r="E23" s="4">
        <v>43.31</v>
      </c>
      <c r="F23" s="4">
        <v>0.22</v>
      </c>
      <c r="I23" s="72">
        <f t="shared" si="3"/>
        <v>43999</v>
      </c>
      <c r="J23" s="9">
        <f t="shared" si="4"/>
        <v>43878</v>
      </c>
      <c r="K23" s="11">
        <v>242</v>
      </c>
      <c r="L23" s="9">
        <f>J23+K23</f>
        <v>44120</v>
      </c>
    </row>
    <row r="24" spans="1:13" hidden="1">
      <c r="B24" s="3" t="s">
        <v>72</v>
      </c>
      <c r="I24" s="72">
        <f t="shared" ref="I24:I117" si="6">J24+K24/2</f>
        <v>44249</v>
      </c>
      <c r="J24" s="9">
        <f t="shared" si="4"/>
        <v>44120</v>
      </c>
      <c r="K24" s="11">
        <v>258</v>
      </c>
      <c r="L24" s="9">
        <f t="shared" ref="L24:L87" si="7">J24+K24</f>
        <v>44378</v>
      </c>
    </row>
    <row r="25" spans="1:13" hidden="1">
      <c r="B25" s="3" t="s">
        <v>72</v>
      </c>
      <c r="I25" s="72">
        <f t="shared" si="6"/>
        <v>44655</v>
      </c>
      <c r="J25" s="9">
        <f t="shared" si="4"/>
        <v>44378</v>
      </c>
      <c r="K25" s="11">
        <v>554</v>
      </c>
      <c r="L25" s="9">
        <f t="shared" si="7"/>
        <v>44932</v>
      </c>
    </row>
    <row r="26" spans="1:13">
      <c r="A26" s="82" t="s">
        <v>85</v>
      </c>
      <c r="B26" s="45" t="s">
        <v>23</v>
      </c>
      <c r="C26" s="46">
        <v>47.4</v>
      </c>
      <c r="D26" s="46">
        <v>44</v>
      </c>
      <c r="E26" s="46">
        <v>50.8</v>
      </c>
      <c r="F26" s="46">
        <v>6.8</v>
      </c>
      <c r="G26" s="73">
        <v>48507</v>
      </c>
      <c r="I26" s="73">
        <f t="shared" si="6"/>
        <v>48507</v>
      </c>
      <c r="J26" s="47">
        <f t="shared" si="4"/>
        <v>44932</v>
      </c>
      <c r="K26" s="59">
        <v>7150</v>
      </c>
      <c r="L26" s="49">
        <f t="shared" si="7"/>
        <v>52082</v>
      </c>
    </row>
    <row r="27" spans="1:13" ht="15" hidden="1" customHeight="1">
      <c r="A27" s="83"/>
      <c r="B27" s="3" t="s">
        <v>72</v>
      </c>
      <c r="G27" s="74"/>
      <c r="I27" s="74">
        <f t="shared" si="6"/>
        <v>52326.25</v>
      </c>
      <c r="J27" s="56">
        <f t="shared" si="4"/>
        <v>52082</v>
      </c>
      <c r="K27" s="60">
        <v>488.5</v>
      </c>
      <c r="L27" s="58">
        <f t="shared" si="7"/>
        <v>52570.5</v>
      </c>
    </row>
    <row r="28" spans="1:13">
      <c r="A28" s="83"/>
      <c r="B28" s="3" t="s">
        <v>24</v>
      </c>
      <c r="C28" s="4">
        <v>51.9</v>
      </c>
      <c r="D28" s="4">
        <v>51.3</v>
      </c>
      <c r="E28" s="4">
        <v>52.5</v>
      </c>
      <c r="F28" s="4">
        <v>1.2</v>
      </c>
      <c r="G28" s="74"/>
      <c r="I28" s="74">
        <f t="shared" si="6"/>
        <v>53170.5</v>
      </c>
      <c r="J28" s="56">
        <f t="shared" si="4"/>
        <v>52570.5</v>
      </c>
      <c r="K28" s="60">
        <v>1200</v>
      </c>
      <c r="L28" s="58">
        <f t="shared" si="7"/>
        <v>53770.5</v>
      </c>
    </row>
    <row r="29" spans="1:13">
      <c r="A29" s="84"/>
      <c r="B29" s="50" t="s">
        <v>25</v>
      </c>
      <c r="C29" s="51">
        <v>51.9</v>
      </c>
      <c r="D29" s="51">
        <v>51.3</v>
      </c>
      <c r="E29" s="51">
        <v>52.5</v>
      </c>
      <c r="F29" s="51">
        <v>1.2</v>
      </c>
      <c r="G29" s="75"/>
      <c r="I29" s="75">
        <v>53170.5</v>
      </c>
      <c r="J29" s="52">
        <v>52570.5</v>
      </c>
      <c r="K29" s="61">
        <v>1200</v>
      </c>
      <c r="L29" s="54">
        <v>53770.5</v>
      </c>
    </row>
    <row r="30" spans="1:13" hidden="1">
      <c r="B30" s="3" t="s">
        <v>72</v>
      </c>
      <c r="I30" s="72">
        <f t="shared" si="6"/>
        <v>53966.75</v>
      </c>
      <c r="J30" s="9">
        <f t="shared" si="4"/>
        <v>53770.5</v>
      </c>
      <c r="K30" s="11">
        <v>392.5</v>
      </c>
      <c r="L30" s="9">
        <f t="shared" si="7"/>
        <v>54163</v>
      </c>
    </row>
    <row r="31" spans="1:13" hidden="1">
      <c r="B31" s="3" t="s">
        <v>72</v>
      </c>
      <c r="I31" s="72">
        <f t="shared" si="6"/>
        <v>54413</v>
      </c>
      <c r="J31" s="9">
        <f t="shared" si="4"/>
        <v>54163</v>
      </c>
      <c r="K31" s="11">
        <v>500</v>
      </c>
      <c r="L31" s="9">
        <f t="shared" si="7"/>
        <v>54663</v>
      </c>
    </row>
    <row r="32" spans="1:13">
      <c r="B32" s="3" t="s">
        <v>26</v>
      </c>
      <c r="C32" s="4">
        <v>53.7</v>
      </c>
      <c r="D32" s="4">
        <v>53.59</v>
      </c>
      <c r="E32" s="4">
        <v>53.81</v>
      </c>
      <c r="F32" s="4">
        <v>0.22</v>
      </c>
      <c r="I32" s="72">
        <f t="shared" si="6"/>
        <v>54784</v>
      </c>
      <c r="J32" s="9">
        <f t="shared" si="4"/>
        <v>54663</v>
      </c>
      <c r="K32" s="11">
        <v>242</v>
      </c>
      <c r="L32" s="9">
        <f t="shared" si="7"/>
        <v>54905</v>
      </c>
    </row>
    <row r="33" spans="1:13" hidden="1">
      <c r="B33" s="3" t="s">
        <v>72</v>
      </c>
      <c r="I33" s="72">
        <f t="shared" si="6"/>
        <v>55034</v>
      </c>
      <c r="J33" s="9">
        <f t="shared" si="4"/>
        <v>54905</v>
      </c>
      <c r="K33" s="11">
        <v>258</v>
      </c>
      <c r="L33" s="9">
        <f t="shared" si="7"/>
        <v>55163</v>
      </c>
    </row>
    <row r="34" spans="1:13" hidden="1">
      <c r="B34" s="3" t="s">
        <v>72</v>
      </c>
      <c r="I34" s="72">
        <f t="shared" si="6"/>
        <v>55436.5</v>
      </c>
      <c r="J34" s="9">
        <f t="shared" si="4"/>
        <v>55163</v>
      </c>
      <c r="K34" s="11">
        <v>547</v>
      </c>
      <c r="L34" s="9">
        <f t="shared" si="7"/>
        <v>55710</v>
      </c>
    </row>
    <row r="35" spans="1:13">
      <c r="A35" s="82" t="s">
        <v>86</v>
      </c>
      <c r="B35" s="45" t="s">
        <v>27</v>
      </c>
      <c r="C35" s="46">
        <v>56.5</v>
      </c>
      <c r="D35" s="46">
        <v>54.5</v>
      </c>
      <c r="E35" s="46">
        <v>58.5</v>
      </c>
      <c r="F35" s="46">
        <v>4</v>
      </c>
      <c r="G35" s="73">
        <v>57810</v>
      </c>
      <c r="I35" s="73">
        <f t="shared" si="6"/>
        <v>57810</v>
      </c>
      <c r="J35" s="47">
        <f t="shared" si="4"/>
        <v>55710</v>
      </c>
      <c r="K35" s="59">
        <v>4200</v>
      </c>
      <c r="L35" s="49">
        <f t="shared" si="7"/>
        <v>59910</v>
      </c>
      <c r="M35" s="13">
        <f>J35-L26</f>
        <v>3628</v>
      </c>
    </row>
    <row r="36" spans="1:13" ht="15" hidden="1" customHeight="1">
      <c r="A36" s="83"/>
      <c r="B36" s="3" t="s">
        <v>72</v>
      </c>
      <c r="G36" s="74"/>
      <c r="I36" s="74">
        <f t="shared" si="6"/>
        <v>60233</v>
      </c>
      <c r="J36" s="56">
        <f t="shared" si="4"/>
        <v>59910</v>
      </c>
      <c r="K36" s="60">
        <v>646</v>
      </c>
      <c r="L36" s="58">
        <f t="shared" si="7"/>
        <v>60556</v>
      </c>
      <c r="M36" s="8"/>
    </row>
    <row r="37" spans="1:13">
      <c r="A37" s="84"/>
      <c r="B37" s="50" t="s">
        <v>28</v>
      </c>
      <c r="C37" s="51">
        <v>61</v>
      </c>
      <c r="D37" s="51">
        <v>59</v>
      </c>
      <c r="E37" s="51">
        <v>63</v>
      </c>
      <c r="F37" s="51">
        <v>4</v>
      </c>
      <c r="G37" s="75">
        <v>62656</v>
      </c>
      <c r="I37" s="75">
        <f t="shared" si="6"/>
        <v>62656</v>
      </c>
      <c r="J37" s="52">
        <f t="shared" si="4"/>
        <v>60556</v>
      </c>
      <c r="K37" s="61">
        <v>4200</v>
      </c>
      <c r="L37" s="54">
        <f t="shared" si="7"/>
        <v>64756</v>
      </c>
    </row>
    <row r="38" spans="1:13" hidden="1">
      <c r="B38" s="3" t="s">
        <v>72</v>
      </c>
      <c r="I38" s="72">
        <f t="shared" si="6"/>
        <v>65029.5</v>
      </c>
      <c r="J38" s="9">
        <f t="shared" si="4"/>
        <v>64756</v>
      </c>
      <c r="K38" s="11">
        <v>547</v>
      </c>
      <c r="L38" s="9">
        <f t="shared" si="7"/>
        <v>65303</v>
      </c>
    </row>
    <row r="39" spans="1:13" hidden="1">
      <c r="B39" s="3" t="s">
        <v>72</v>
      </c>
      <c r="I39" s="72">
        <f t="shared" si="6"/>
        <v>65553</v>
      </c>
      <c r="J39" s="9">
        <f t="shared" si="4"/>
        <v>65303</v>
      </c>
      <c r="K39" s="11">
        <v>500</v>
      </c>
      <c r="L39" s="9">
        <f t="shared" si="7"/>
        <v>65803</v>
      </c>
    </row>
    <row r="40" spans="1:13">
      <c r="B40" s="3" t="s">
        <v>29</v>
      </c>
      <c r="C40" s="4">
        <v>64.684439999999995</v>
      </c>
      <c r="D40" s="4">
        <v>64.574439999999996</v>
      </c>
      <c r="E40" s="4">
        <v>64.794439999999994</v>
      </c>
      <c r="F40" s="4">
        <v>0.22</v>
      </c>
      <c r="I40" s="72">
        <f t="shared" si="6"/>
        <v>65924</v>
      </c>
      <c r="J40" s="9">
        <f t="shared" si="4"/>
        <v>65803</v>
      </c>
      <c r="K40" s="11">
        <v>242</v>
      </c>
      <c r="L40" s="9">
        <f t="shared" si="7"/>
        <v>66045</v>
      </c>
    </row>
    <row r="41" spans="1:13" hidden="1">
      <c r="B41" s="3" t="s">
        <v>72</v>
      </c>
      <c r="I41" s="72">
        <f t="shared" si="6"/>
        <v>66324</v>
      </c>
      <c r="J41" s="9">
        <f t="shared" si="4"/>
        <v>66045</v>
      </c>
      <c r="K41" s="11">
        <v>558</v>
      </c>
      <c r="L41" s="9">
        <f t="shared" si="7"/>
        <v>66603</v>
      </c>
    </row>
    <row r="42" spans="1:13" hidden="1">
      <c r="B42" s="3" t="s">
        <v>72</v>
      </c>
      <c r="I42" s="72">
        <f t="shared" si="6"/>
        <v>67053</v>
      </c>
      <c r="J42" s="9">
        <f t="shared" si="4"/>
        <v>66603</v>
      </c>
      <c r="K42" s="11">
        <v>900</v>
      </c>
      <c r="L42" s="9">
        <f t="shared" si="7"/>
        <v>67503</v>
      </c>
    </row>
    <row r="43" spans="1:13">
      <c r="A43" s="82" t="s">
        <v>87</v>
      </c>
      <c r="B43" s="45" t="s">
        <v>30</v>
      </c>
      <c r="C43" s="46">
        <v>66.44444</v>
      </c>
      <c r="D43" s="46">
        <v>65.344440000000006</v>
      </c>
      <c r="E43" s="46">
        <v>67.544439999999994</v>
      </c>
      <c r="F43" s="46">
        <v>2.2000000000000002</v>
      </c>
      <c r="G43" s="73"/>
      <c r="I43" s="73">
        <f t="shared" si="6"/>
        <v>68603</v>
      </c>
      <c r="J43" s="47">
        <f t="shared" si="4"/>
        <v>67503</v>
      </c>
      <c r="K43" s="59">
        <v>2200</v>
      </c>
      <c r="L43" s="49">
        <f t="shared" si="7"/>
        <v>69703</v>
      </c>
    </row>
    <row r="44" spans="1:13">
      <c r="A44" s="83"/>
      <c r="B44" s="3" t="s">
        <v>31</v>
      </c>
      <c r="C44" s="4">
        <v>66.44444</v>
      </c>
      <c r="D44" s="4">
        <v>65.344440000000006</v>
      </c>
      <c r="E44" s="4">
        <v>67.544439999999994</v>
      </c>
      <c r="F44" s="4">
        <v>2.2000000000000002</v>
      </c>
      <c r="G44" s="74"/>
      <c r="I44" s="74">
        <v>68603</v>
      </c>
      <c r="J44" s="56">
        <v>67503</v>
      </c>
      <c r="K44" s="60">
        <v>2200</v>
      </c>
      <c r="L44" s="58">
        <v>69703</v>
      </c>
    </row>
    <row r="45" spans="1:13" ht="15" hidden="1" customHeight="1">
      <c r="A45" s="83"/>
      <c r="B45" s="3" t="s">
        <v>72</v>
      </c>
      <c r="G45" s="74"/>
      <c r="I45" s="74">
        <f t="shared" si="6"/>
        <v>69851</v>
      </c>
      <c r="J45" s="56">
        <f t="shared" si="4"/>
        <v>69703</v>
      </c>
      <c r="K45" s="60">
        <v>296</v>
      </c>
      <c r="L45" s="58">
        <f t="shared" si="7"/>
        <v>69999</v>
      </c>
    </row>
    <row r="46" spans="1:13">
      <c r="A46" s="83"/>
      <c r="B46" s="3" t="s">
        <v>32</v>
      </c>
      <c r="C46" s="4">
        <v>68.243939999999995</v>
      </c>
      <c r="D46" s="4">
        <v>67.840440000000001</v>
      </c>
      <c r="E46" s="4">
        <v>68.647440000000003</v>
      </c>
      <c r="F46" s="4">
        <v>0.80700000000000005</v>
      </c>
      <c r="G46" s="74">
        <v>70402.5</v>
      </c>
      <c r="I46" s="74">
        <f t="shared" si="6"/>
        <v>70402.5</v>
      </c>
      <c r="J46" s="56">
        <f t="shared" si="4"/>
        <v>69999</v>
      </c>
      <c r="K46" s="60">
        <v>807</v>
      </c>
      <c r="L46" s="58">
        <f t="shared" si="7"/>
        <v>70806</v>
      </c>
    </row>
    <row r="47" spans="1:13" ht="15" hidden="1" customHeight="1">
      <c r="A47" s="83"/>
      <c r="B47" s="3" t="s">
        <v>72</v>
      </c>
      <c r="G47" s="74"/>
      <c r="I47" s="74">
        <f t="shared" si="6"/>
        <v>70876.69</v>
      </c>
      <c r="J47" s="56">
        <f t="shared" si="4"/>
        <v>70806</v>
      </c>
      <c r="K47" s="60">
        <v>141.38</v>
      </c>
      <c r="L47" s="58">
        <f t="shared" si="7"/>
        <v>70947.38</v>
      </c>
    </row>
    <row r="48" spans="1:13">
      <c r="A48" s="83"/>
      <c r="B48" s="3" t="s">
        <v>33</v>
      </c>
      <c r="C48" s="4">
        <v>69.003820000000005</v>
      </c>
      <c r="D48" s="4">
        <v>68.788820000000001</v>
      </c>
      <c r="E48" s="4">
        <v>69.218819999999994</v>
      </c>
      <c r="F48" s="4">
        <v>0.43</v>
      </c>
      <c r="G48" s="74"/>
      <c r="I48" s="74">
        <f t="shared" si="6"/>
        <v>71162.38</v>
      </c>
      <c r="J48" s="56">
        <f t="shared" si="4"/>
        <v>70947.38</v>
      </c>
      <c r="K48" s="60">
        <v>430</v>
      </c>
      <c r="L48" s="58">
        <f t="shared" si="7"/>
        <v>71377.38</v>
      </c>
    </row>
    <row r="49" spans="1:12" ht="15" hidden="1" customHeight="1">
      <c r="A49" s="83"/>
      <c r="B49" s="3" t="s">
        <v>72</v>
      </c>
      <c r="G49" s="74"/>
      <c r="I49" s="74">
        <f t="shared" si="6"/>
        <v>71446.320000000007</v>
      </c>
      <c r="J49" s="56">
        <f t="shared" si="4"/>
        <v>71377.38</v>
      </c>
      <c r="K49" s="60">
        <v>137.88</v>
      </c>
      <c r="L49" s="58">
        <f t="shared" si="7"/>
        <v>71515.260000000009</v>
      </c>
    </row>
    <row r="50" spans="1:12">
      <c r="A50" s="83"/>
      <c r="B50" s="3" t="s">
        <v>34</v>
      </c>
      <c r="C50" s="4">
        <v>69.40119</v>
      </c>
      <c r="D50" s="4">
        <v>69.35669</v>
      </c>
      <c r="E50" s="4">
        <v>69.445689999999999</v>
      </c>
      <c r="F50" s="4">
        <v>8.8999999999999996E-2</v>
      </c>
      <c r="G50" s="74"/>
      <c r="I50" s="74">
        <f t="shared" si="6"/>
        <v>71559.760000000009</v>
      </c>
      <c r="J50" s="56">
        <f t="shared" si="4"/>
        <v>71515.260000000009</v>
      </c>
      <c r="K50" s="60">
        <v>89</v>
      </c>
      <c r="L50" s="58">
        <f t="shared" si="7"/>
        <v>71604.260000000009</v>
      </c>
    </row>
    <row r="51" spans="1:12" ht="15" hidden="1" customHeight="1">
      <c r="A51" s="83"/>
      <c r="B51" s="3" t="s">
        <v>72</v>
      </c>
      <c r="G51" s="74"/>
      <c r="I51" s="74">
        <f t="shared" si="6"/>
        <v>71671.450000000012</v>
      </c>
      <c r="J51" s="56">
        <f t="shared" si="4"/>
        <v>71604.260000000009</v>
      </c>
      <c r="K51" s="60">
        <v>134.38</v>
      </c>
      <c r="L51" s="58">
        <f t="shared" si="7"/>
        <v>71738.640000000014</v>
      </c>
    </row>
    <row r="52" spans="1:12">
      <c r="A52" s="83"/>
      <c r="B52" s="3" t="s">
        <v>35</v>
      </c>
      <c r="C52" s="4">
        <v>69.627570000000006</v>
      </c>
      <c r="D52" s="4">
        <v>69.580070000000006</v>
      </c>
      <c r="E52" s="4">
        <v>69.675070000000005</v>
      </c>
      <c r="F52" s="4">
        <v>9.5000000000000001E-2</v>
      </c>
      <c r="G52" s="74"/>
      <c r="I52" s="74">
        <f t="shared" si="6"/>
        <v>71786.140000000014</v>
      </c>
      <c r="J52" s="56">
        <f t="shared" si="4"/>
        <v>71738.640000000014</v>
      </c>
      <c r="K52" s="60">
        <v>95</v>
      </c>
      <c r="L52" s="58">
        <f t="shared" si="7"/>
        <v>71833.640000000014</v>
      </c>
    </row>
    <row r="53" spans="1:12" ht="15" hidden="1" customHeight="1">
      <c r="A53" s="83"/>
      <c r="B53" s="3" t="s">
        <v>72</v>
      </c>
      <c r="G53" s="74"/>
      <c r="I53" s="74">
        <f t="shared" si="6"/>
        <v>71900.830000000016</v>
      </c>
      <c r="J53" s="56">
        <f t="shared" si="4"/>
        <v>71833.640000000014</v>
      </c>
      <c r="K53" s="60">
        <v>134.38</v>
      </c>
      <c r="L53" s="58">
        <f t="shared" si="7"/>
        <v>71968.020000000019</v>
      </c>
    </row>
    <row r="54" spans="1:12">
      <c r="A54" s="83"/>
      <c r="B54" s="3" t="s">
        <v>36</v>
      </c>
      <c r="C54" s="4">
        <v>69.856949999999998</v>
      </c>
      <c r="D54" s="4">
        <v>69.809449999999998</v>
      </c>
      <c r="E54" s="4">
        <v>69.904449999999997</v>
      </c>
      <c r="F54" s="4">
        <v>9.5000000000000001E-2</v>
      </c>
      <c r="G54" s="74"/>
      <c r="I54" s="74">
        <f t="shared" si="6"/>
        <v>72015.520000000019</v>
      </c>
      <c r="J54" s="56">
        <f t="shared" si="4"/>
        <v>71968.020000000019</v>
      </c>
      <c r="K54" s="60">
        <v>95</v>
      </c>
      <c r="L54" s="58">
        <f t="shared" si="7"/>
        <v>72063.020000000019</v>
      </c>
    </row>
    <row r="55" spans="1:12" ht="15" hidden="1" customHeight="1">
      <c r="A55" s="83"/>
      <c r="B55" s="3" t="s">
        <v>72</v>
      </c>
      <c r="G55" s="74"/>
      <c r="I55" s="74">
        <f t="shared" si="6"/>
        <v>72129.210000000021</v>
      </c>
      <c r="J55" s="56">
        <f t="shared" si="4"/>
        <v>72063.020000000019</v>
      </c>
      <c r="K55" s="60">
        <v>132.38</v>
      </c>
      <c r="L55" s="58">
        <f t="shared" si="7"/>
        <v>72195.400000000023</v>
      </c>
    </row>
    <row r="56" spans="1:12">
      <c r="A56" s="83"/>
      <c r="B56" s="3" t="s">
        <v>37</v>
      </c>
      <c r="C56" s="4">
        <v>70.080330000000004</v>
      </c>
      <c r="D56" s="4">
        <v>70.036829999999995</v>
      </c>
      <c r="E56" s="4">
        <v>70.123829999999998</v>
      </c>
      <c r="F56" s="4">
        <v>8.6999999999999994E-2</v>
      </c>
      <c r="G56" s="74"/>
      <c r="I56" s="74">
        <f t="shared" si="6"/>
        <v>72238.900000000023</v>
      </c>
      <c r="J56" s="56">
        <f t="shared" si="4"/>
        <v>72195.400000000023</v>
      </c>
      <c r="K56" s="60">
        <v>87</v>
      </c>
      <c r="L56" s="58">
        <f t="shared" si="7"/>
        <v>72282.400000000023</v>
      </c>
    </row>
    <row r="57" spans="1:12" ht="15" hidden="1" customHeight="1">
      <c r="A57" s="83"/>
      <c r="B57" s="3" t="s">
        <v>72</v>
      </c>
      <c r="G57" s="74"/>
      <c r="I57" s="74">
        <f t="shared" si="6"/>
        <v>72347.590000000026</v>
      </c>
      <c r="J57" s="56">
        <f t="shared" si="4"/>
        <v>72282.400000000023</v>
      </c>
      <c r="K57" s="60">
        <v>130.38</v>
      </c>
      <c r="L57" s="58">
        <f t="shared" si="7"/>
        <v>72412.780000000028</v>
      </c>
    </row>
    <row r="58" spans="1:12">
      <c r="A58" s="83"/>
      <c r="B58" s="3" t="s">
        <v>38</v>
      </c>
      <c r="C58" s="4">
        <v>70.297709999999995</v>
      </c>
      <c r="D58" s="4">
        <v>70.25421</v>
      </c>
      <c r="E58" s="4">
        <v>70.341210000000004</v>
      </c>
      <c r="F58" s="4">
        <v>8.6999999999999994E-2</v>
      </c>
      <c r="G58" s="74"/>
      <c r="I58" s="74">
        <f t="shared" si="6"/>
        <v>72456.280000000028</v>
      </c>
      <c r="J58" s="56">
        <f t="shared" si="4"/>
        <v>72412.780000000028</v>
      </c>
      <c r="K58" s="60">
        <v>87</v>
      </c>
      <c r="L58" s="58">
        <f t="shared" si="7"/>
        <v>72499.780000000028</v>
      </c>
    </row>
    <row r="59" spans="1:12" ht="15" hidden="1" customHeight="1">
      <c r="A59" s="83"/>
      <c r="B59" s="3" t="s">
        <v>72</v>
      </c>
      <c r="G59" s="74"/>
      <c r="I59" s="74">
        <f t="shared" si="6"/>
        <v>72564.97000000003</v>
      </c>
      <c r="J59" s="56">
        <f t="shared" si="4"/>
        <v>72499.780000000028</v>
      </c>
      <c r="K59" s="60">
        <v>130.38</v>
      </c>
      <c r="L59" s="58">
        <f t="shared" si="7"/>
        <v>72630.160000000033</v>
      </c>
    </row>
    <row r="60" spans="1:12">
      <c r="A60" s="83"/>
      <c r="B60" s="3" t="s">
        <v>39</v>
      </c>
      <c r="C60" s="4">
        <v>70.527090000000001</v>
      </c>
      <c r="D60" s="4">
        <v>70.471590000000006</v>
      </c>
      <c r="E60" s="4">
        <v>70.582589999999996</v>
      </c>
      <c r="F60" s="4">
        <v>0.111</v>
      </c>
      <c r="G60" s="74"/>
      <c r="I60" s="74">
        <f t="shared" si="6"/>
        <v>72685.660000000033</v>
      </c>
      <c r="J60" s="56">
        <f t="shared" si="4"/>
        <v>72630.160000000033</v>
      </c>
      <c r="K60" s="60">
        <v>111</v>
      </c>
      <c r="L60" s="58">
        <f t="shared" si="7"/>
        <v>72741.160000000033</v>
      </c>
    </row>
    <row r="61" spans="1:12" ht="15" hidden="1" customHeight="1">
      <c r="A61" s="83"/>
      <c r="B61" s="3" t="s">
        <v>72</v>
      </c>
      <c r="G61" s="74"/>
      <c r="I61" s="74">
        <f t="shared" si="6"/>
        <v>72806.350000000035</v>
      </c>
      <c r="J61" s="56">
        <f t="shared" si="4"/>
        <v>72741.160000000033</v>
      </c>
      <c r="K61" s="60">
        <v>130.38</v>
      </c>
      <c r="L61" s="58">
        <f t="shared" si="7"/>
        <v>72871.540000000037</v>
      </c>
    </row>
    <row r="62" spans="1:12">
      <c r="A62" s="84"/>
      <c r="B62" s="50" t="s">
        <v>40</v>
      </c>
      <c r="C62" s="51">
        <v>70.768469999999994</v>
      </c>
      <c r="D62" s="51">
        <v>70.712969999999999</v>
      </c>
      <c r="E62" s="51">
        <v>70.823970000000003</v>
      </c>
      <c r="F62" s="51">
        <v>0.111</v>
      </c>
      <c r="G62" s="75"/>
      <c r="I62" s="75">
        <f t="shared" si="6"/>
        <v>72927.040000000037</v>
      </c>
      <c r="J62" s="52">
        <f t="shared" si="4"/>
        <v>72871.540000000037</v>
      </c>
      <c r="K62" s="61">
        <v>111</v>
      </c>
      <c r="L62" s="54">
        <f t="shared" si="7"/>
        <v>72982.540000000037</v>
      </c>
    </row>
    <row r="63" spans="1:12" hidden="1">
      <c r="B63" s="3" t="s">
        <v>72</v>
      </c>
      <c r="I63" s="72">
        <f t="shared" si="6"/>
        <v>73050.790000000037</v>
      </c>
      <c r="J63" s="9">
        <f t="shared" si="4"/>
        <v>72982.540000000037</v>
      </c>
      <c r="K63" s="11">
        <v>136.5</v>
      </c>
      <c r="L63" s="9">
        <f t="shared" si="7"/>
        <v>73119.040000000037</v>
      </c>
    </row>
    <row r="64" spans="1:12" hidden="1">
      <c r="B64" s="3" t="s">
        <v>72</v>
      </c>
      <c r="I64" s="72">
        <f t="shared" si="6"/>
        <v>73369.040000000037</v>
      </c>
      <c r="J64" s="9">
        <f t="shared" si="4"/>
        <v>73119.040000000037</v>
      </c>
      <c r="K64" s="11">
        <v>500</v>
      </c>
      <c r="L64" s="9">
        <f t="shared" si="7"/>
        <v>73619.040000000037</v>
      </c>
    </row>
    <row r="65" spans="1:12">
      <c r="B65" s="3" t="s">
        <v>41</v>
      </c>
      <c r="C65" s="4">
        <v>71.510440000000003</v>
      </c>
      <c r="D65" s="4">
        <v>71.400440000000003</v>
      </c>
      <c r="E65" s="4">
        <v>71.620440000000002</v>
      </c>
      <c r="F65" s="4">
        <v>0.22</v>
      </c>
      <c r="I65" s="72">
        <f t="shared" si="6"/>
        <v>73740.040000000037</v>
      </c>
      <c r="J65" s="9">
        <f t="shared" si="4"/>
        <v>73619.040000000037</v>
      </c>
      <c r="K65" s="11">
        <v>242</v>
      </c>
      <c r="L65" s="9">
        <f t="shared" si="7"/>
        <v>73861.040000000037</v>
      </c>
    </row>
    <row r="66" spans="1:12" hidden="1">
      <c r="B66" s="3" t="s">
        <v>72</v>
      </c>
      <c r="I66" s="72">
        <f t="shared" si="6"/>
        <v>73990.040000000037</v>
      </c>
      <c r="J66" s="9">
        <f t="shared" si="4"/>
        <v>73861.040000000037</v>
      </c>
      <c r="K66" s="11">
        <v>258</v>
      </c>
      <c r="L66" s="9">
        <f t="shared" si="7"/>
        <v>74119.040000000037</v>
      </c>
    </row>
    <row r="67" spans="1:12" hidden="1">
      <c r="B67" s="3" t="s">
        <v>72</v>
      </c>
      <c r="I67" s="72">
        <f t="shared" si="6"/>
        <v>74394.040000000037</v>
      </c>
      <c r="J67" s="9">
        <f t="shared" si="4"/>
        <v>74119.040000000037</v>
      </c>
      <c r="K67" s="11">
        <v>550</v>
      </c>
      <c r="L67" s="9">
        <f t="shared" si="7"/>
        <v>74669.040000000037</v>
      </c>
    </row>
    <row r="68" spans="1:12" ht="21">
      <c r="A68" s="68" t="s">
        <v>88</v>
      </c>
      <c r="B68" s="63" t="s">
        <v>42</v>
      </c>
      <c r="C68" s="64">
        <v>75.454999999999998</v>
      </c>
      <c r="D68" s="64">
        <v>72.319999999999993</v>
      </c>
      <c r="E68" s="64">
        <v>78.59</v>
      </c>
      <c r="F68" s="64">
        <v>6.2700009999999997</v>
      </c>
      <c r="G68" s="76">
        <v>77804.040000000037</v>
      </c>
      <c r="I68" s="76">
        <f t="shared" si="6"/>
        <v>77804.040000000037</v>
      </c>
      <c r="J68" s="65">
        <f t="shared" si="4"/>
        <v>74669.040000000037</v>
      </c>
      <c r="K68" s="66">
        <v>6270</v>
      </c>
      <c r="L68" s="67">
        <f t="shared" si="7"/>
        <v>80939.040000000037</v>
      </c>
    </row>
    <row r="69" spans="1:12" hidden="1">
      <c r="B69" s="3" t="s">
        <v>72</v>
      </c>
      <c r="I69" s="72">
        <f t="shared" si="6"/>
        <v>81214.040000000037</v>
      </c>
      <c r="J69" s="9">
        <f t="shared" si="4"/>
        <v>80939.040000000037</v>
      </c>
      <c r="K69" s="11">
        <v>550</v>
      </c>
      <c r="L69" s="9">
        <f t="shared" si="7"/>
        <v>81489.040000000037</v>
      </c>
    </row>
    <row r="70" spans="1:12" hidden="1">
      <c r="B70" s="3" t="s">
        <v>72</v>
      </c>
      <c r="I70" s="72">
        <f t="shared" si="6"/>
        <v>81739.040000000037</v>
      </c>
      <c r="J70" s="9">
        <f t="shared" si="4"/>
        <v>81489.040000000037</v>
      </c>
      <c r="K70" s="11">
        <v>500</v>
      </c>
      <c r="L70" s="9">
        <f t="shared" si="7"/>
        <v>81989.040000000037</v>
      </c>
    </row>
    <row r="71" spans="1:12">
      <c r="B71" s="3" t="s">
        <v>43</v>
      </c>
      <c r="C71" s="4">
        <v>80.52</v>
      </c>
      <c r="D71" s="4">
        <v>80.41</v>
      </c>
      <c r="E71" s="4">
        <v>80.63</v>
      </c>
      <c r="F71" s="4">
        <v>0.22</v>
      </c>
      <c r="I71" s="72">
        <f t="shared" si="6"/>
        <v>82110.040000000037</v>
      </c>
      <c r="J71" s="9">
        <f t="shared" si="4"/>
        <v>81989.040000000037</v>
      </c>
      <c r="K71" s="11">
        <v>242</v>
      </c>
      <c r="L71" s="9">
        <f t="shared" si="7"/>
        <v>82231.040000000037</v>
      </c>
    </row>
    <row r="72" spans="1:12" hidden="1">
      <c r="B72" s="3" t="s">
        <v>72</v>
      </c>
      <c r="I72" s="72">
        <f t="shared" si="6"/>
        <v>82425.040000000037</v>
      </c>
      <c r="J72" s="9">
        <f t="shared" si="4"/>
        <v>82231.040000000037</v>
      </c>
      <c r="K72" s="11">
        <v>388</v>
      </c>
      <c r="L72" s="9">
        <f t="shared" si="7"/>
        <v>82619.040000000037</v>
      </c>
    </row>
    <row r="73" spans="1:12">
      <c r="B73" s="3" t="s">
        <v>73</v>
      </c>
      <c r="I73" s="72">
        <f t="shared" si="6"/>
        <v>84133.040000000037</v>
      </c>
      <c r="J73" s="9">
        <f t="shared" si="4"/>
        <v>82619.040000000037</v>
      </c>
      <c r="K73" s="11">
        <v>3028</v>
      </c>
      <c r="L73" s="9">
        <f t="shared" si="7"/>
        <v>85647.040000000037</v>
      </c>
    </row>
    <row r="74" spans="1:12" hidden="1">
      <c r="B74" s="3" t="s">
        <v>74</v>
      </c>
      <c r="I74" s="72">
        <f t="shared" si="6"/>
        <v>85974.540000000037</v>
      </c>
      <c r="J74" s="9">
        <f t="shared" si="4"/>
        <v>85647.040000000037</v>
      </c>
      <c r="K74" s="11">
        <v>655</v>
      </c>
      <c r="L74" s="9">
        <f t="shared" si="7"/>
        <v>86302.040000000037</v>
      </c>
    </row>
    <row r="75" spans="1:12" hidden="1">
      <c r="B75" s="3" t="s">
        <v>72</v>
      </c>
      <c r="I75" s="72">
        <f t="shared" si="6"/>
        <v>87512.040000000037</v>
      </c>
      <c r="J75" s="9">
        <f t="shared" si="4"/>
        <v>86302.040000000037</v>
      </c>
      <c r="K75" s="11">
        <v>2420</v>
      </c>
      <c r="L75" s="9">
        <f t="shared" si="7"/>
        <v>88722.040000000037</v>
      </c>
    </row>
    <row r="76" spans="1:12">
      <c r="B76" s="3" t="s">
        <v>75</v>
      </c>
      <c r="I76" s="72">
        <f t="shared" si="6"/>
        <v>90722.040000000037</v>
      </c>
      <c r="J76" s="9">
        <f t="shared" si="4"/>
        <v>88722.040000000037</v>
      </c>
      <c r="K76" s="11">
        <v>4000</v>
      </c>
      <c r="L76" s="9">
        <f t="shared" si="7"/>
        <v>92722.040000000037</v>
      </c>
    </row>
    <row r="77" spans="1:12" hidden="1">
      <c r="B77" s="3" t="s">
        <v>72</v>
      </c>
      <c r="I77" s="72">
        <f t="shared" si="6"/>
        <v>94461.040000000037</v>
      </c>
      <c r="J77" s="9">
        <f t="shared" si="4"/>
        <v>92722.040000000037</v>
      </c>
      <c r="K77" s="11">
        <v>3478</v>
      </c>
      <c r="L77" s="9">
        <f t="shared" si="7"/>
        <v>96200.040000000037</v>
      </c>
    </row>
    <row r="78" spans="1:12" hidden="1">
      <c r="B78" s="3" t="s">
        <v>74</v>
      </c>
      <c r="I78" s="72">
        <f t="shared" si="6"/>
        <v>96400.040000000037</v>
      </c>
      <c r="J78" s="9">
        <f t="shared" si="4"/>
        <v>96200.040000000037</v>
      </c>
      <c r="K78" s="11">
        <v>400</v>
      </c>
      <c r="L78" s="9">
        <f t="shared" si="7"/>
        <v>96600.040000000037</v>
      </c>
    </row>
    <row r="79" spans="1:12" hidden="1">
      <c r="B79" s="3" t="s">
        <v>72</v>
      </c>
      <c r="I79" s="72">
        <f t="shared" si="6"/>
        <v>101549.04000000004</v>
      </c>
      <c r="J79" s="9">
        <f t="shared" si="4"/>
        <v>96600.040000000037</v>
      </c>
      <c r="K79" s="11">
        <v>9898</v>
      </c>
      <c r="L79" s="9">
        <f t="shared" si="7"/>
        <v>106498.04000000004</v>
      </c>
    </row>
    <row r="80" spans="1:12" hidden="1">
      <c r="B80" s="3" t="s">
        <v>74</v>
      </c>
      <c r="I80" s="72">
        <f t="shared" si="6"/>
        <v>106825.54000000004</v>
      </c>
      <c r="J80" s="9">
        <f t="shared" si="4"/>
        <v>106498.04000000004</v>
      </c>
      <c r="K80" s="11">
        <v>655</v>
      </c>
      <c r="L80" s="9">
        <f t="shared" si="7"/>
        <v>107153.04000000004</v>
      </c>
    </row>
    <row r="81" spans="1:18">
      <c r="B81" s="3" t="s">
        <v>76</v>
      </c>
      <c r="I81" s="72">
        <f t="shared" si="6"/>
        <v>112153.04000000004</v>
      </c>
      <c r="J81" s="9">
        <f t="shared" si="4"/>
        <v>107153.04000000004</v>
      </c>
      <c r="K81" s="11">
        <v>10000</v>
      </c>
      <c r="L81" s="9">
        <f t="shared" si="7"/>
        <v>117153.04000000004</v>
      </c>
    </row>
    <row r="82" spans="1:18">
      <c r="B82" s="3" t="s">
        <v>76</v>
      </c>
      <c r="I82" s="72">
        <f t="shared" si="6"/>
        <v>122153.04000000004</v>
      </c>
      <c r="J82" s="9">
        <f t="shared" si="4"/>
        <v>117153.04000000004</v>
      </c>
      <c r="K82" s="11">
        <v>10000</v>
      </c>
      <c r="L82" s="9">
        <f t="shared" si="7"/>
        <v>127153.04000000004</v>
      </c>
    </row>
    <row r="83" spans="1:18" hidden="1">
      <c r="B83" s="3" t="s">
        <v>74</v>
      </c>
      <c r="I83" s="72">
        <f t="shared" si="6"/>
        <v>127353.04000000004</v>
      </c>
      <c r="J83" s="9">
        <f t="shared" si="4"/>
        <v>127153.04000000004</v>
      </c>
      <c r="K83" s="11">
        <v>400</v>
      </c>
      <c r="L83" s="9">
        <f t="shared" si="7"/>
        <v>127553.04000000004</v>
      </c>
    </row>
    <row r="84" spans="1:18" hidden="1">
      <c r="B84" s="3" t="s">
        <v>74</v>
      </c>
      <c r="I84" s="72">
        <f t="shared" si="6"/>
        <v>127880.54000000004</v>
      </c>
      <c r="J84" s="9">
        <f t="shared" si="4"/>
        <v>127553.04000000004</v>
      </c>
      <c r="K84" s="11">
        <v>655</v>
      </c>
      <c r="L84" s="9">
        <f t="shared" si="7"/>
        <v>128208.04000000004</v>
      </c>
    </row>
    <row r="85" spans="1:18">
      <c r="B85" s="3" t="s">
        <v>44</v>
      </c>
      <c r="C85" s="4">
        <v>128.73599999999999</v>
      </c>
      <c r="D85" s="4">
        <v>126.986</v>
      </c>
      <c r="E85" s="4">
        <v>130.48599999999999</v>
      </c>
      <c r="F85" s="4">
        <v>3.5</v>
      </c>
      <c r="I85" s="72">
        <f t="shared" si="6"/>
        <v>130580.04000000004</v>
      </c>
      <c r="J85" s="9">
        <f t="shared" ref="J85:J130" si="8">J84+K84</f>
        <v>128208.04000000004</v>
      </c>
      <c r="K85" s="11">
        <v>4744</v>
      </c>
      <c r="L85" s="9">
        <f t="shared" si="7"/>
        <v>132952.04000000004</v>
      </c>
      <c r="M85">
        <v>128970.8</v>
      </c>
    </row>
    <row r="86" spans="1:18" hidden="1">
      <c r="B86" s="3" t="s">
        <v>72</v>
      </c>
      <c r="I86" s="72">
        <f t="shared" si="6"/>
        <v>133122.04000000004</v>
      </c>
      <c r="J86" s="9">
        <f t="shared" si="8"/>
        <v>132952.04000000004</v>
      </c>
      <c r="K86" s="11">
        <v>340</v>
      </c>
      <c r="L86" s="9">
        <f t="shared" si="7"/>
        <v>133292.04000000004</v>
      </c>
    </row>
    <row r="87" spans="1:18">
      <c r="B87" s="3" t="s">
        <v>77</v>
      </c>
      <c r="I87" s="72">
        <f t="shared" si="6"/>
        <v>134032.04000000004</v>
      </c>
      <c r="J87" s="9">
        <f t="shared" si="8"/>
        <v>133292.04000000004</v>
      </c>
      <c r="K87" s="11">
        <v>1480</v>
      </c>
      <c r="L87" s="9">
        <f t="shared" si="7"/>
        <v>134772.04000000004</v>
      </c>
      <c r="M87">
        <v>131800.79999999999</v>
      </c>
    </row>
    <row r="88" spans="1:18" hidden="1">
      <c r="B88" s="3" t="s">
        <v>72</v>
      </c>
      <c r="I88" s="72">
        <f t="shared" si="6"/>
        <v>135032.04000000004</v>
      </c>
      <c r="J88" s="9">
        <f t="shared" si="8"/>
        <v>134772.04000000004</v>
      </c>
      <c r="K88" s="11">
        <v>520</v>
      </c>
      <c r="L88" s="9">
        <f t="shared" ref="L88:L130" si="9">J88+K88</f>
        <v>135292.04000000004</v>
      </c>
    </row>
    <row r="89" spans="1:18">
      <c r="B89" s="3" t="s">
        <v>78</v>
      </c>
      <c r="I89" s="72">
        <f t="shared" si="6"/>
        <v>136032.04000000004</v>
      </c>
      <c r="J89" s="9">
        <f t="shared" si="8"/>
        <v>135292.04000000004</v>
      </c>
      <c r="K89" s="11">
        <v>1480</v>
      </c>
      <c r="L89" s="9">
        <f t="shared" si="9"/>
        <v>136772.04000000004</v>
      </c>
      <c r="M89">
        <v>133800.79999999999</v>
      </c>
    </row>
    <row r="90" spans="1:18" hidden="1">
      <c r="B90" s="3" t="s">
        <v>72</v>
      </c>
      <c r="I90" s="72">
        <f t="shared" si="6"/>
        <v>137002.04000000004</v>
      </c>
      <c r="J90" s="9">
        <f t="shared" si="8"/>
        <v>136772.04000000004</v>
      </c>
      <c r="K90" s="11">
        <v>460</v>
      </c>
      <c r="L90" s="9">
        <f t="shared" si="9"/>
        <v>137232.04000000004</v>
      </c>
    </row>
    <row r="91" spans="1:18">
      <c r="B91" s="3" t="s">
        <v>79</v>
      </c>
      <c r="I91" s="72">
        <f t="shared" si="6"/>
        <v>137972.04000000004</v>
      </c>
      <c r="J91" s="9">
        <f t="shared" si="8"/>
        <v>137232.04000000004</v>
      </c>
      <c r="K91" s="11">
        <v>1480</v>
      </c>
      <c r="L91" s="9">
        <f t="shared" si="9"/>
        <v>138712.04000000004</v>
      </c>
      <c r="M91">
        <v>135740.79999999999</v>
      </c>
    </row>
    <row r="92" spans="1:18" hidden="1">
      <c r="B92" s="7" t="s">
        <v>72</v>
      </c>
      <c r="I92" s="72">
        <f t="shared" si="6"/>
        <v>138822.04000000004</v>
      </c>
      <c r="J92" s="9">
        <f t="shared" si="8"/>
        <v>138712.04000000004</v>
      </c>
      <c r="K92" s="11">
        <v>220</v>
      </c>
      <c r="L92" s="9">
        <f t="shared" si="9"/>
        <v>138932.04000000004</v>
      </c>
    </row>
    <row r="93" spans="1:18">
      <c r="B93" s="3" t="s">
        <v>45</v>
      </c>
      <c r="C93" s="4">
        <v>135.83250000000001</v>
      </c>
      <c r="D93" s="4">
        <v>135.69</v>
      </c>
      <c r="E93" s="4">
        <v>135.97499999999999</v>
      </c>
      <c r="F93" s="4">
        <v>0.28499999999999998</v>
      </c>
      <c r="I93" s="72">
        <f t="shared" si="6"/>
        <v>139074.54000000004</v>
      </c>
      <c r="J93" s="9">
        <f t="shared" si="8"/>
        <v>138932.04000000004</v>
      </c>
      <c r="K93" s="11">
        <v>285</v>
      </c>
      <c r="L93" s="9">
        <f t="shared" si="9"/>
        <v>139217.04000000004</v>
      </c>
    </row>
    <row r="94" spans="1:18" hidden="1">
      <c r="B94" s="3" t="s">
        <v>74</v>
      </c>
      <c r="C94" s="4">
        <v>136.42500000000001</v>
      </c>
      <c r="D94" s="4">
        <v>136.17500000000001</v>
      </c>
      <c r="E94" s="4">
        <v>136.67500000000001</v>
      </c>
      <c r="F94" s="4">
        <v>0.5</v>
      </c>
      <c r="I94" s="72">
        <f t="shared" si="6"/>
        <v>139544.54000000004</v>
      </c>
      <c r="J94" s="9">
        <f t="shared" si="8"/>
        <v>139217.04000000004</v>
      </c>
      <c r="K94" s="11">
        <v>655</v>
      </c>
      <c r="L94" s="9">
        <f t="shared" si="9"/>
        <v>139872.04000000004</v>
      </c>
    </row>
    <row r="95" spans="1:18" hidden="1">
      <c r="B95" s="3" t="s">
        <v>72</v>
      </c>
      <c r="I95" s="72">
        <f t="shared" si="6"/>
        <v>140363.54000000004</v>
      </c>
      <c r="J95" s="9">
        <f t="shared" si="8"/>
        <v>139872.04000000004</v>
      </c>
      <c r="K95" s="11">
        <v>983</v>
      </c>
      <c r="L95" s="9">
        <f t="shared" si="9"/>
        <v>140855.04000000004</v>
      </c>
    </row>
    <row r="96" spans="1:18">
      <c r="A96" s="82" t="s">
        <v>89</v>
      </c>
      <c r="B96" s="62" t="s">
        <v>46</v>
      </c>
      <c r="C96" s="46">
        <v>142.39599999999999</v>
      </c>
      <c r="D96" s="46">
        <v>138.506</v>
      </c>
      <c r="E96" s="46">
        <v>146.286</v>
      </c>
      <c r="F96" s="46">
        <v>7.7800010000000004</v>
      </c>
      <c r="G96" s="72">
        <v>142513.79999999999</v>
      </c>
      <c r="I96" s="72">
        <v>142513.79999999999</v>
      </c>
      <c r="J96" s="47">
        <f>J95+K95</f>
        <v>140855.04000000004</v>
      </c>
      <c r="K96" s="59">
        <v>7780</v>
      </c>
      <c r="L96" s="49">
        <f>J96+K96</f>
        <v>148635.04000000004</v>
      </c>
      <c r="M96">
        <v>142513.79999999999</v>
      </c>
      <c r="N96" s="17">
        <f>I96-I68</f>
        <v>64709.759999999951</v>
      </c>
      <c r="O96" s="16">
        <v>66941</v>
      </c>
      <c r="P96" s="90">
        <f>G96</f>
        <v>142513.79999999999</v>
      </c>
      <c r="Q96">
        <f>G96-K96/2</f>
        <v>138623.79999999999</v>
      </c>
      <c r="R96">
        <f>G96+K96/2</f>
        <v>146403.79999999999</v>
      </c>
    </row>
    <row r="97" spans="1:19" ht="15" hidden="1" customHeight="1">
      <c r="A97" s="83"/>
      <c r="B97" s="3" t="s">
        <v>72</v>
      </c>
      <c r="G97" s="74"/>
      <c r="I97" s="74">
        <f t="shared" si="6"/>
        <v>148827.54000000004</v>
      </c>
      <c r="J97" s="56">
        <f t="shared" si="8"/>
        <v>148635.04000000004</v>
      </c>
      <c r="K97" s="60">
        <v>385</v>
      </c>
      <c r="L97" s="58">
        <f t="shared" si="9"/>
        <v>149020.04000000004</v>
      </c>
    </row>
    <row r="98" spans="1:19">
      <c r="A98" s="83"/>
      <c r="B98" s="3" t="s">
        <v>47</v>
      </c>
      <c r="C98" s="4">
        <v>147.51599999999999</v>
      </c>
      <c r="D98" s="4">
        <v>146.76599999999999</v>
      </c>
      <c r="E98" s="4">
        <v>148.26599999999999</v>
      </c>
      <c r="F98" s="4">
        <v>1.5</v>
      </c>
      <c r="G98" s="74"/>
      <c r="I98" s="74">
        <f>J98+K98/2</f>
        <v>149920.04000000004</v>
      </c>
      <c r="J98" s="56">
        <f t="shared" si="8"/>
        <v>149020.04000000004</v>
      </c>
      <c r="K98" s="60">
        <v>1800</v>
      </c>
      <c r="L98" s="58">
        <f t="shared" si="9"/>
        <v>150820.04000000004</v>
      </c>
      <c r="M98" s="90">
        <f>J98-L96</f>
        <v>385</v>
      </c>
      <c r="P98">
        <f>P96+K96/2+385+K98/2</f>
        <v>147688.79999999999</v>
      </c>
      <c r="Q98">
        <f>P98-K98/2</f>
        <v>146788.79999999999</v>
      </c>
      <c r="R98">
        <f>P98+K98/2</f>
        <v>148588.79999999999</v>
      </c>
    </row>
    <row r="99" spans="1:19" ht="15" hidden="1" customHeight="1">
      <c r="A99" s="83"/>
      <c r="B99" s="3" t="s">
        <v>72</v>
      </c>
      <c r="G99" s="74"/>
      <c r="I99" s="74">
        <f t="shared" si="6"/>
        <v>151012.54000000004</v>
      </c>
      <c r="J99" s="56">
        <f t="shared" si="8"/>
        <v>150820.04000000004</v>
      </c>
      <c r="K99" s="60">
        <v>385</v>
      </c>
      <c r="L99" s="58">
        <f t="shared" si="9"/>
        <v>151205.04000000004</v>
      </c>
    </row>
    <row r="100" spans="1:19">
      <c r="A100" s="84"/>
      <c r="B100" s="50" t="s">
        <v>48</v>
      </c>
      <c r="C100" s="51">
        <v>149.49600000000001</v>
      </c>
      <c r="D100" s="51">
        <v>148.74600000000001</v>
      </c>
      <c r="E100" s="51">
        <v>150.24600000000001</v>
      </c>
      <c r="F100" s="51">
        <v>1.5</v>
      </c>
      <c r="G100" s="75"/>
      <c r="I100" s="75">
        <f t="shared" si="6"/>
        <v>152105.04000000004</v>
      </c>
      <c r="J100" s="52">
        <f t="shared" si="8"/>
        <v>151205.04000000004</v>
      </c>
      <c r="K100" s="61">
        <v>1800</v>
      </c>
      <c r="L100" s="54">
        <f t="shared" si="9"/>
        <v>153005.04000000004</v>
      </c>
      <c r="M100" s="90">
        <f>J100-L98</f>
        <v>385</v>
      </c>
      <c r="P100" s="90">
        <f>P98+K100+385</f>
        <v>149873.79999999999</v>
      </c>
      <c r="Q100">
        <f>P100-K100/2</f>
        <v>148973.79999999999</v>
      </c>
      <c r="R100">
        <f>P100+K100/2</f>
        <v>150773.79999999999</v>
      </c>
    </row>
    <row r="101" spans="1:19" hidden="1">
      <c r="B101" s="3" t="s">
        <v>72</v>
      </c>
      <c r="I101" s="72">
        <f t="shared" si="6"/>
        <v>153701.04000000004</v>
      </c>
      <c r="J101" s="9">
        <f t="shared" si="8"/>
        <v>153005.04000000004</v>
      </c>
      <c r="K101" s="11">
        <v>1392</v>
      </c>
      <c r="L101" s="9">
        <f t="shared" si="9"/>
        <v>154397.04000000004</v>
      </c>
    </row>
    <row r="102" spans="1:19" ht="15">
      <c r="B102" s="3" t="s">
        <v>74</v>
      </c>
      <c r="I102" s="72">
        <f t="shared" si="6"/>
        <v>154724.54000000004</v>
      </c>
      <c r="J102" s="9">
        <f t="shared" si="8"/>
        <v>154397.04000000004</v>
      </c>
      <c r="K102" s="11">
        <v>655</v>
      </c>
      <c r="L102" s="9">
        <f t="shared" si="9"/>
        <v>155052.04000000004</v>
      </c>
      <c r="O102" s="28" t="s">
        <v>9</v>
      </c>
      <c r="P102" s="29"/>
      <c r="Q102" s="32" t="s">
        <v>12</v>
      </c>
      <c r="R102" s="14"/>
    </row>
    <row r="103" spans="1:19">
      <c r="A103" s="85" t="s">
        <v>80</v>
      </c>
      <c r="B103" s="18" t="s">
        <v>0</v>
      </c>
      <c r="C103" s="6">
        <v>153.57400000000001</v>
      </c>
      <c r="D103" s="6">
        <v>153.57400000000001</v>
      </c>
      <c r="E103" s="6">
        <v>153.57400000000001</v>
      </c>
      <c r="F103" s="6">
        <v>0</v>
      </c>
      <c r="I103" s="72">
        <f t="shared" si="6"/>
        <v>156502.04000000004</v>
      </c>
      <c r="J103" s="9">
        <f t="shared" si="8"/>
        <v>155052.04000000004</v>
      </c>
      <c r="K103" s="11">
        <v>2900</v>
      </c>
      <c r="L103" s="9">
        <f t="shared" si="9"/>
        <v>157952.04000000004</v>
      </c>
      <c r="M103" s="88" t="s">
        <v>81</v>
      </c>
      <c r="N103" s="22" t="s">
        <v>0</v>
      </c>
      <c r="O103" s="40">
        <f>J103+P103</f>
        <v>155927.04000000004</v>
      </c>
      <c r="P103" s="41">
        <v>875</v>
      </c>
      <c r="Q103" s="42">
        <f>O104-O103</f>
        <v>1050</v>
      </c>
      <c r="R103" s="31">
        <f>O103-L100</f>
        <v>2922</v>
      </c>
      <c r="S103" s="90"/>
    </row>
    <row r="104" spans="1:19">
      <c r="A104" s="86"/>
      <c r="B104" s="19" t="s">
        <v>72</v>
      </c>
      <c r="C104" s="6">
        <v>154.624</v>
      </c>
      <c r="D104" s="6">
        <v>154.624</v>
      </c>
      <c r="E104" s="6">
        <v>154.624</v>
      </c>
      <c r="F104" s="6">
        <v>0</v>
      </c>
      <c r="I104" s="72">
        <f t="shared" si="6"/>
        <v>158252.04000000004</v>
      </c>
      <c r="J104" s="9">
        <f t="shared" si="8"/>
        <v>157952.04000000004</v>
      </c>
      <c r="K104" s="11">
        <v>600</v>
      </c>
      <c r="L104" s="9">
        <f t="shared" si="9"/>
        <v>158552.04000000004</v>
      </c>
      <c r="M104" s="88"/>
      <c r="N104" s="23" t="s">
        <v>1</v>
      </c>
      <c r="O104" s="30">
        <f>L103-P104</f>
        <v>156977.04000000004</v>
      </c>
      <c r="P104" s="21">
        <v>975</v>
      </c>
      <c r="Q104" s="25">
        <v>0</v>
      </c>
      <c r="R104" s="31">
        <f>O104-$O$103</f>
        <v>1050</v>
      </c>
      <c r="S104" s="90"/>
    </row>
    <row r="105" spans="1:19">
      <c r="A105" s="86"/>
      <c r="B105" s="19" t="s">
        <v>2</v>
      </c>
      <c r="C105" s="6"/>
      <c r="D105" s="6"/>
      <c r="E105" s="6"/>
      <c r="F105" s="6"/>
      <c r="I105" s="72">
        <f t="shared" si="6"/>
        <v>160002.04000000004</v>
      </c>
      <c r="J105" s="9">
        <f t="shared" si="8"/>
        <v>158552.04000000004</v>
      </c>
      <c r="K105" s="11">
        <v>2900</v>
      </c>
      <c r="L105" s="9">
        <f t="shared" si="9"/>
        <v>161452.04000000004</v>
      </c>
      <c r="M105" s="88"/>
      <c r="N105" s="23" t="s">
        <v>2</v>
      </c>
      <c r="O105" s="30">
        <f>J105+P105</f>
        <v>159527.04000000004</v>
      </c>
      <c r="P105" s="21">
        <v>975</v>
      </c>
      <c r="Q105" s="33">
        <f>O106-O105</f>
        <v>1050</v>
      </c>
      <c r="R105" s="31">
        <f t="shared" ref="R105:R110" si="10">O105-$O$103</f>
        <v>3600</v>
      </c>
    </row>
    <row r="106" spans="1:19">
      <c r="A106" s="86"/>
      <c r="B106" s="19" t="s">
        <v>72</v>
      </c>
      <c r="C106" s="6"/>
      <c r="D106" s="6"/>
      <c r="E106" s="6"/>
      <c r="F106" s="6"/>
      <c r="I106" s="72">
        <f t="shared" si="6"/>
        <v>161752.04000000004</v>
      </c>
      <c r="J106" s="9">
        <f t="shared" si="8"/>
        <v>161452.04000000004</v>
      </c>
      <c r="K106" s="11">
        <v>600</v>
      </c>
      <c r="L106" s="9">
        <f t="shared" si="9"/>
        <v>162052.04000000004</v>
      </c>
      <c r="M106" s="88"/>
      <c r="N106" s="23" t="s">
        <v>3</v>
      </c>
      <c r="O106" s="30">
        <f>L105-P106</f>
        <v>160577.04000000004</v>
      </c>
      <c r="P106" s="21">
        <v>875</v>
      </c>
      <c r="Q106" s="34">
        <v>0</v>
      </c>
      <c r="R106" s="31">
        <f t="shared" si="10"/>
        <v>4650</v>
      </c>
    </row>
    <row r="107" spans="1:19">
      <c r="A107" s="86"/>
      <c r="B107" s="19" t="s">
        <v>4</v>
      </c>
      <c r="C107" s="6">
        <v>160.17400000000001</v>
      </c>
      <c r="D107" s="6">
        <v>160.17400000000001</v>
      </c>
      <c r="E107" s="6">
        <v>160.17400000000001</v>
      </c>
      <c r="F107" s="6">
        <v>0</v>
      </c>
      <c r="I107" s="72">
        <f t="shared" si="6"/>
        <v>163502.04000000004</v>
      </c>
      <c r="J107" s="9">
        <f t="shared" si="8"/>
        <v>162052.04000000004</v>
      </c>
      <c r="K107" s="11">
        <v>2900</v>
      </c>
      <c r="L107" s="9">
        <f t="shared" si="9"/>
        <v>164952.04000000004</v>
      </c>
      <c r="M107" s="88"/>
      <c r="N107" s="23" t="s">
        <v>4</v>
      </c>
      <c r="O107" s="30">
        <f>J107+P107</f>
        <v>162927.04000000004</v>
      </c>
      <c r="P107" s="21">
        <v>875</v>
      </c>
      <c r="Q107" s="33">
        <f>O108-O107</f>
        <v>1050</v>
      </c>
      <c r="R107" s="31">
        <f t="shared" si="10"/>
        <v>7000</v>
      </c>
    </row>
    <row r="108" spans="1:19">
      <c r="A108" s="86"/>
      <c r="B108" s="19" t="s">
        <v>72</v>
      </c>
      <c r="C108" s="6">
        <v>161.22399999999999</v>
      </c>
      <c r="D108" s="6">
        <v>161.22399999999999</v>
      </c>
      <c r="E108" s="6">
        <v>161.22399999999999</v>
      </c>
      <c r="F108" s="6">
        <v>0</v>
      </c>
      <c r="I108" s="72">
        <f t="shared" si="6"/>
        <v>165252.04000000004</v>
      </c>
      <c r="J108" s="9">
        <f t="shared" si="8"/>
        <v>164952.04000000004</v>
      </c>
      <c r="K108" s="11">
        <v>600</v>
      </c>
      <c r="L108" s="9">
        <f t="shared" si="9"/>
        <v>165552.04000000004</v>
      </c>
      <c r="M108" s="88"/>
      <c r="N108" s="23" t="s">
        <v>5</v>
      </c>
      <c r="O108" s="30">
        <f>L107-P108</f>
        <v>163977.04000000004</v>
      </c>
      <c r="P108" s="21">
        <v>975</v>
      </c>
      <c r="Q108" s="25">
        <v>0</v>
      </c>
      <c r="R108" s="31">
        <f t="shared" si="10"/>
        <v>8050</v>
      </c>
    </row>
    <row r="109" spans="1:19">
      <c r="A109" s="87"/>
      <c r="B109" s="20" t="s">
        <v>6</v>
      </c>
      <c r="C109" s="6"/>
      <c r="D109" s="6"/>
      <c r="E109" s="6"/>
      <c r="F109" s="6"/>
      <c r="I109" s="72">
        <f t="shared" si="6"/>
        <v>167002.04000000004</v>
      </c>
      <c r="J109" s="9">
        <f t="shared" si="8"/>
        <v>165552.04000000004</v>
      </c>
      <c r="K109" s="11">
        <v>2900</v>
      </c>
      <c r="L109" s="9">
        <f t="shared" si="9"/>
        <v>168452.04000000004</v>
      </c>
      <c r="M109" s="88"/>
      <c r="N109" s="23" t="s">
        <v>6</v>
      </c>
      <c r="O109" s="30">
        <f>J109+P109</f>
        <v>166527.04000000004</v>
      </c>
      <c r="P109" s="21">
        <v>975</v>
      </c>
      <c r="Q109" s="33">
        <f>O110-O109</f>
        <v>1050</v>
      </c>
      <c r="R109" s="31">
        <f t="shared" si="10"/>
        <v>10600</v>
      </c>
    </row>
    <row r="110" spans="1:19">
      <c r="B110" s="3" t="s">
        <v>74</v>
      </c>
      <c r="C110" s="6"/>
      <c r="D110" s="6"/>
      <c r="E110" s="6"/>
      <c r="F110" s="6"/>
      <c r="I110" s="72">
        <f t="shared" si="6"/>
        <v>168779.54000000004</v>
      </c>
      <c r="J110" s="9">
        <f t="shared" si="8"/>
        <v>168452.04000000004</v>
      </c>
      <c r="K110" s="11">
        <v>655</v>
      </c>
      <c r="L110" s="9">
        <f t="shared" si="9"/>
        <v>169107.04000000004</v>
      </c>
      <c r="M110" s="88"/>
      <c r="N110" s="24" t="s">
        <v>7</v>
      </c>
      <c r="O110" s="35">
        <f>L109-P110</f>
        <v>167577.04000000004</v>
      </c>
      <c r="P110" s="26">
        <v>875</v>
      </c>
      <c r="Q110" s="27">
        <v>0</v>
      </c>
      <c r="R110" s="31">
        <f t="shared" si="10"/>
        <v>11650</v>
      </c>
    </row>
    <row r="111" spans="1:19" hidden="1">
      <c r="B111" s="3" t="s">
        <v>72</v>
      </c>
      <c r="C111" s="6"/>
      <c r="D111" s="6"/>
      <c r="E111" s="6"/>
      <c r="F111" s="6"/>
      <c r="I111" s="72">
        <f t="shared" si="6"/>
        <v>171004.54000000004</v>
      </c>
      <c r="J111" s="9">
        <f t="shared" si="8"/>
        <v>169107.04000000004</v>
      </c>
      <c r="K111" s="11">
        <v>3795</v>
      </c>
      <c r="L111" s="9">
        <f t="shared" si="9"/>
        <v>172902.04000000004</v>
      </c>
      <c r="M111" s="36"/>
      <c r="N111" s="21"/>
      <c r="O111" s="31"/>
      <c r="P111" s="21"/>
      <c r="Q111" s="21"/>
      <c r="R111" s="21"/>
    </row>
    <row r="112" spans="1:19" hidden="1">
      <c r="B112" s="3" t="s">
        <v>74</v>
      </c>
      <c r="C112" s="6"/>
      <c r="D112" s="6"/>
      <c r="E112" s="6"/>
      <c r="F112" s="6"/>
      <c r="I112" s="72">
        <f t="shared" si="6"/>
        <v>173229.54000000004</v>
      </c>
      <c r="J112" s="9">
        <f t="shared" si="8"/>
        <v>172902.04000000004</v>
      </c>
      <c r="K112" s="11">
        <v>655</v>
      </c>
      <c r="L112" s="9">
        <f t="shared" si="9"/>
        <v>173557.04000000004</v>
      </c>
      <c r="M112" s="36"/>
      <c r="N112" s="21"/>
      <c r="O112" s="31"/>
      <c r="P112" s="21"/>
      <c r="Q112" s="21"/>
      <c r="R112" s="21"/>
    </row>
    <row r="113" spans="1:18" hidden="1">
      <c r="B113" s="3" t="s">
        <v>72</v>
      </c>
      <c r="C113" s="6"/>
      <c r="D113" s="6"/>
      <c r="E113" s="6"/>
      <c r="F113" s="6"/>
      <c r="I113" s="72">
        <f t="shared" si="6"/>
        <v>174003.54000000004</v>
      </c>
      <c r="J113" s="9">
        <f t="shared" si="8"/>
        <v>173557.04000000004</v>
      </c>
      <c r="K113" s="11">
        <v>893</v>
      </c>
      <c r="L113" s="9">
        <f t="shared" si="9"/>
        <v>174450.04000000004</v>
      </c>
      <c r="M113" s="36"/>
      <c r="N113" s="21"/>
      <c r="O113" s="31"/>
      <c r="P113" s="21"/>
      <c r="Q113" s="21"/>
      <c r="R113" s="21"/>
    </row>
    <row r="114" spans="1:18">
      <c r="A114" s="82" t="s">
        <v>90</v>
      </c>
      <c r="B114" s="45" t="s">
        <v>49</v>
      </c>
      <c r="C114" s="46">
        <v>172.60499999999999</v>
      </c>
      <c r="D114" s="46">
        <v>171.85499999999999</v>
      </c>
      <c r="E114" s="46">
        <v>173.35499999999999</v>
      </c>
      <c r="F114" s="46">
        <v>1.5</v>
      </c>
      <c r="G114" s="73"/>
      <c r="I114" s="73">
        <f t="shared" si="6"/>
        <v>175350.04000000004</v>
      </c>
      <c r="J114" s="47">
        <f>J113+K113</f>
        <v>174450.04000000004</v>
      </c>
      <c r="K114" s="59">
        <v>1800</v>
      </c>
      <c r="L114" s="49">
        <f t="shared" si="9"/>
        <v>176250.04000000004</v>
      </c>
    </row>
    <row r="115" spans="1:18" ht="15" hidden="1" customHeight="1">
      <c r="A115" s="83"/>
      <c r="B115" s="3" t="s">
        <v>72</v>
      </c>
      <c r="G115" s="74"/>
      <c r="I115" s="74">
        <f t="shared" si="6"/>
        <v>176442.54000000004</v>
      </c>
      <c r="J115" s="56">
        <f t="shared" si="8"/>
        <v>176250.04000000004</v>
      </c>
      <c r="K115" s="60">
        <v>385</v>
      </c>
      <c r="L115" s="58">
        <f t="shared" si="9"/>
        <v>176635.04000000004</v>
      </c>
    </row>
    <row r="116" spans="1:18">
      <c r="A116" s="83"/>
      <c r="B116" s="3" t="s">
        <v>50</v>
      </c>
      <c r="C116" s="4">
        <v>174.58500000000001</v>
      </c>
      <c r="D116" s="4">
        <v>173.83500000000001</v>
      </c>
      <c r="E116" s="4">
        <v>175.33500000000001</v>
      </c>
      <c r="F116" s="4">
        <v>1.5</v>
      </c>
      <c r="G116" s="74"/>
      <c r="I116" s="74">
        <f t="shared" si="6"/>
        <v>177535.04000000004</v>
      </c>
      <c r="J116" s="56">
        <f t="shared" si="8"/>
        <v>176635.04000000004</v>
      </c>
      <c r="K116" s="60">
        <v>1800</v>
      </c>
      <c r="L116" s="58">
        <f t="shared" si="9"/>
        <v>178435.04000000004</v>
      </c>
    </row>
    <row r="117" spans="1:18" ht="15" hidden="1" customHeight="1">
      <c r="A117" s="83"/>
      <c r="B117" s="3" t="s">
        <v>72</v>
      </c>
      <c r="G117" s="74"/>
      <c r="I117" s="74">
        <f t="shared" si="6"/>
        <v>178621.04000000004</v>
      </c>
      <c r="J117" s="56">
        <f t="shared" si="8"/>
        <v>178435.04000000004</v>
      </c>
      <c r="K117" s="60">
        <v>372</v>
      </c>
      <c r="L117" s="58">
        <f t="shared" si="9"/>
        <v>178807.04000000004</v>
      </c>
    </row>
    <row r="118" spans="1:18">
      <c r="A118" s="84"/>
      <c r="B118" s="50" t="s">
        <v>51</v>
      </c>
      <c r="C118" s="51">
        <v>177.6</v>
      </c>
      <c r="D118" s="51">
        <v>175.685</v>
      </c>
      <c r="E118" s="51">
        <v>179.51499999999999</v>
      </c>
      <c r="F118" s="51">
        <v>3.83</v>
      </c>
      <c r="G118" s="75">
        <v>177600</v>
      </c>
      <c r="H118" s="81"/>
      <c r="I118" s="75">
        <v>177600</v>
      </c>
      <c r="J118" s="52">
        <f t="shared" si="8"/>
        <v>178807.04000000004</v>
      </c>
      <c r="K118" s="61">
        <v>3830</v>
      </c>
      <c r="L118" s="54">
        <f t="shared" si="9"/>
        <v>182637.04000000004</v>
      </c>
      <c r="M118">
        <v>177600</v>
      </c>
    </row>
    <row r="119" spans="1:18" hidden="1">
      <c r="B119" s="3" t="s">
        <v>72</v>
      </c>
      <c r="I119" s="72">
        <f t="shared" ref="I119:I127" si="11">J119+K119/2</f>
        <v>183253.04000000004</v>
      </c>
      <c r="J119" s="9">
        <f t="shared" si="8"/>
        <v>182637.04000000004</v>
      </c>
      <c r="K119" s="11">
        <v>1232</v>
      </c>
      <c r="L119" s="9">
        <f t="shared" si="9"/>
        <v>183869.04000000004</v>
      </c>
    </row>
    <row r="120" spans="1:18" hidden="1">
      <c r="B120" s="3" t="s">
        <v>74</v>
      </c>
      <c r="I120" s="72">
        <f t="shared" si="11"/>
        <v>184196.54000000004</v>
      </c>
      <c r="J120" s="9">
        <f t="shared" si="8"/>
        <v>183869.04000000004</v>
      </c>
      <c r="K120" s="11">
        <v>655</v>
      </c>
      <c r="L120" s="9">
        <f t="shared" si="9"/>
        <v>184524.04000000004</v>
      </c>
    </row>
    <row r="121" spans="1:18" hidden="1">
      <c r="B121" s="3" t="s">
        <v>72</v>
      </c>
      <c r="I121" s="72">
        <f t="shared" si="11"/>
        <v>185121.54000000004</v>
      </c>
      <c r="J121" s="9">
        <f t="shared" si="8"/>
        <v>184524.04000000004</v>
      </c>
      <c r="K121" s="11">
        <v>1195</v>
      </c>
      <c r="L121" s="9">
        <f t="shared" si="9"/>
        <v>185719.04000000004</v>
      </c>
    </row>
    <row r="122" spans="1:18">
      <c r="B122" s="3" t="s">
        <v>52</v>
      </c>
      <c r="C122" s="4">
        <v>180.56700000000001</v>
      </c>
      <c r="D122" s="4">
        <v>180.56700000000001</v>
      </c>
      <c r="E122" s="4">
        <v>180.56700000000001</v>
      </c>
      <c r="F122" s="4">
        <v>0</v>
      </c>
      <c r="I122" s="72">
        <f t="shared" si="11"/>
        <v>185861.54000000004</v>
      </c>
      <c r="J122" s="9">
        <f t="shared" si="8"/>
        <v>185719.04000000004</v>
      </c>
      <c r="K122" s="11">
        <v>285</v>
      </c>
      <c r="L122" s="9">
        <f t="shared" si="9"/>
        <v>186004.04000000004</v>
      </c>
    </row>
    <row r="123" spans="1:18" hidden="1">
      <c r="B123" s="3" t="s">
        <v>72</v>
      </c>
      <c r="I123" s="72">
        <f t="shared" si="11"/>
        <v>186580.04000000004</v>
      </c>
      <c r="J123" s="9">
        <f t="shared" si="8"/>
        <v>186004.04000000004</v>
      </c>
      <c r="K123" s="11">
        <v>1152</v>
      </c>
      <c r="L123" s="9">
        <f t="shared" si="9"/>
        <v>187156.04000000004</v>
      </c>
    </row>
    <row r="124" spans="1:18">
      <c r="B124" s="3" t="s">
        <v>53</v>
      </c>
      <c r="C124" s="4">
        <v>184.565</v>
      </c>
      <c r="D124" s="4">
        <v>184.565</v>
      </c>
      <c r="E124" s="4">
        <v>184.565</v>
      </c>
      <c r="F124" s="4">
        <v>0</v>
      </c>
      <c r="I124" s="72">
        <f t="shared" si="11"/>
        <v>187756.04000000004</v>
      </c>
      <c r="J124" s="9">
        <f t="shared" si="8"/>
        <v>187156.04000000004</v>
      </c>
      <c r="K124" s="11">
        <v>1200</v>
      </c>
      <c r="L124" s="9">
        <f t="shared" si="9"/>
        <v>188356.04000000004</v>
      </c>
    </row>
    <row r="125" spans="1:18" hidden="1">
      <c r="B125" s="3" t="s">
        <v>72</v>
      </c>
      <c r="I125" s="72">
        <f t="shared" si="11"/>
        <v>190295.52000000005</v>
      </c>
      <c r="J125" s="9">
        <f t="shared" si="8"/>
        <v>188356.04000000004</v>
      </c>
      <c r="K125" s="11">
        <v>3878.96</v>
      </c>
      <c r="L125" s="9">
        <f t="shared" si="9"/>
        <v>192235.00000000003</v>
      </c>
    </row>
    <row r="126" spans="1:18" hidden="1">
      <c r="B126" s="3" t="s">
        <v>74</v>
      </c>
      <c r="I126" s="72">
        <f t="shared" si="11"/>
        <v>192435.00000000003</v>
      </c>
      <c r="J126" s="9">
        <f t="shared" si="8"/>
        <v>192235.00000000003</v>
      </c>
      <c r="K126" s="11">
        <v>400</v>
      </c>
      <c r="L126" s="9">
        <f t="shared" si="9"/>
        <v>192635.00000000003</v>
      </c>
    </row>
    <row r="127" spans="1:18" hidden="1">
      <c r="B127" s="3" t="s">
        <v>72</v>
      </c>
      <c r="I127" s="72">
        <f t="shared" si="11"/>
        <v>194863.00000000003</v>
      </c>
      <c r="J127" s="9">
        <f t="shared" si="8"/>
        <v>192635.00000000003</v>
      </c>
      <c r="K127" s="11">
        <v>4456</v>
      </c>
      <c r="L127" s="9">
        <f t="shared" si="9"/>
        <v>197091.00000000003</v>
      </c>
    </row>
    <row r="128" spans="1:18">
      <c r="B128" s="3" t="s">
        <v>54</v>
      </c>
      <c r="C128" s="4">
        <v>197.83099999999999</v>
      </c>
      <c r="D128" s="4">
        <v>197.33099999999999</v>
      </c>
      <c r="E128" s="4">
        <v>198.33099999999999</v>
      </c>
      <c r="F128" s="4">
        <v>1</v>
      </c>
      <c r="G128" s="72">
        <v>198281</v>
      </c>
      <c r="I128" s="72">
        <v>198281</v>
      </c>
      <c r="J128" s="9">
        <f>J127+K127</f>
        <v>197091.00000000003</v>
      </c>
      <c r="K128" s="11">
        <v>1480</v>
      </c>
      <c r="L128" s="9">
        <f t="shared" si="9"/>
        <v>198571.00000000003</v>
      </c>
      <c r="M128">
        <v>198281</v>
      </c>
    </row>
    <row r="129" spans="1:17" hidden="1">
      <c r="B129" s="3" t="s">
        <v>72</v>
      </c>
      <c r="J129" s="9">
        <f t="shared" si="8"/>
        <v>198571.00000000003</v>
      </c>
      <c r="K129" s="11">
        <v>270</v>
      </c>
      <c r="L129" s="9">
        <f t="shared" si="9"/>
        <v>198841.00000000003</v>
      </c>
    </row>
    <row r="130" spans="1:17">
      <c r="B130" s="3" t="s">
        <v>55</v>
      </c>
      <c r="C130" s="4">
        <v>199.59100000000001</v>
      </c>
      <c r="D130" s="4">
        <v>199.09100000000001</v>
      </c>
      <c r="E130" s="4">
        <v>200.09100000000001</v>
      </c>
      <c r="F130" s="4">
        <v>1</v>
      </c>
      <c r="G130" s="72">
        <v>200041</v>
      </c>
      <c r="I130" s="72">
        <v>200041</v>
      </c>
      <c r="J130" s="9">
        <f t="shared" si="8"/>
        <v>198841.00000000003</v>
      </c>
      <c r="K130" s="11">
        <v>1500</v>
      </c>
      <c r="L130" s="9">
        <f t="shared" si="9"/>
        <v>200341.00000000003</v>
      </c>
      <c r="M130">
        <v>200041</v>
      </c>
    </row>
    <row r="131" spans="1:17" s="38" customFormat="1">
      <c r="A131" s="44"/>
      <c r="B131" s="5"/>
      <c r="C131" s="6"/>
      <c r="D131" s="6"/>
      <c r="E131" s="6"/>
      <c r="F131" s="6"/>
      <c r="G131" s="77"/>
      <c r="H131" s="55"/>
      <c r="I131" s="77"/>
      <c r="J131" s="39"/>
      <c r="K131" s="39"/>
      <c r="L131" s="39"/>
    </row>
    <row r="132" spans="1:17">
      <c r="A132" s="82" t="s">
        <v>91</v>
      </c>
      <c r="B132" s="45" t="s">
        <v>59</v>
      </c>
      <c r="C132" s="46">
        <v>207.49</v>
      </c>
      <c r="D132" s="46">
        <v>205.79</v>
      </c>
      <c r="E132" s="46">
        <v>209.19</v>
      </c>
      <c r="F132" s="46">
        <v>3.4</v>
      </c>
      <c r="G132" s="73">
        <v>207490</v>
      </c>
      <c r="I132" s="73">
        <v>207490</v>
      </c>
      <c r="J132" s="47">
        <v>202431</v>
      </c>
      <c r="K132" s="48">
        <v>3400</v>
      </c>
      <c r="L132" s="49">
        <f>J132+K132</f>
        <v>205831</v>
      </c>
      <c r="N132" s="79">
        <v>207490</v>
      </c>
    </row>
    <row r="133" spans="1:17">
      <c r="A133" s="83"/>
      <c r="B133" s="3" t="s">
        <v>58</v>
      </c>
      <c r="C133" s="4">
        <v>204.96799999999999</v>
      </c>
      <c r="D133" s="4">
        <v>204.51849999999999</v>
      </c>
      <c r="E133" s="4">
        <v>205.41749999999999</v>
      </c>
      <c r="F133" s="4">
        <v>0.89900000000000002</v>
      </c>
      <c r="G133" s="74">
        <v>201609</v>
      </c>
      <c r="I133" s="74">
        <v>206653</v>
      </c>
      <c r="J133" s="56">
        <f>I133-(K133/2)</f>
        <v>206203</v>
      </c>
      <c r="K133" s="57">
        <v>900</v>
      </c>
      <c r="L133" s="58">
        <f t="shared" ref="L133:L135" si="12">J133+K133</f>
        <v>207103</v>
      </c>
    </row>
    <row r="134" spans="1:17">
      <c r="A134" s="83"/>
      <c r="B134" s="3" t="s">
        <v>57</v>
      </c>
      <c r="C134" s="4">
        <v>203.672</v>
      </c>
      <c r="D134" s="4">
        <v>203.22200000000001</v>
      </c>
      <c r="E134" s="4">
        <v>204.12200000000001</v>
      </c>
      <c r="F134" s="4">
        <v>0.9</v>
      </c>
      <c r="G134" s="74">
        <v>200313</v>
      </c>
      <c r="I134" s="74">
        <v>207949</v>
      </c>
      <c r="J134" s="56">
        <f t="shared" ref="J134:J135" si="13">I134-(K134/2)</f>
        <v>207499</v>
      </c>
      <c r="K134" s="57">
        <v>900</v>
      </c>
      <c r="L134" s="58">
        <f t="shared" si="12"/>
        <v>208399</v>
      </c>
    </row>
    <row r="135" spans="1:17">
      <c r="A135" s="84"/>
      <c r="B135" s="50" t="s">
        <v>56</v>
      </c>
      <c r="C135" s="51">
        <v>202.376</v>
      </c>
      <c r="D135" s="51">
        <v>201.9265</v>
      </c>
      <c r="E135" s="51">
        <v>202.82550000000001</v>
      </c>
      <c r="F135" s="51">
        <v>0.89900000000000002</v>
      </c>
      <c r="G135" s="75">
        <v>199017</v>
      </c>
      <c r="I135" s="75">
        <v>209245</v>
      </c>
      <c r="J135" s="52">
        <f t="shared" si="13"/>
        <v>208795</v>
      </c>
      <c r="K135" s="53">
        <v>900</v>
      </c>
      <c r="L135" s="54">
        <f t="shared" si="12"/>
        <v>209695</v>
      </c>
    </row>
    <row r="138" spans="1:17">
      <c r="B138" s="3" t="s">
        <v>60</v>
      </c>
      <c r="C138" s="4">
        <v>210.16399999999999</v>
      </c>
      <c r="D138" s="4">
        <v>210.16399999999999</v>
      </c>
      <c r="E138" s="4">
        <v>210.16399999999999</v>
      </c>
      <c r="F138" s="4">
        <v>0</v>
      </c>
      <c r="I138" s="72">
        <v>210164</v>
      </c>
      <c r="J138" s="9">
        <v>210164</v>
      </c>
      <c r="K138" s="37">
        <v>210164</v>
      </c>
      <c r="L138" s="9">
        <v>0</v>
      </c>
      <c r="N138" s="1"/>
      <c r="Q138" s="80"/>
    </row>
    <row r="139" spans="1:17">
      <c r="B139" s="3"/>
      <c r="I139" s="74"/>
      <c r="J139" s="9"/>
      <c r="K139" s="37"/>
      <c r="L139" s="9"/>
    </row>
    <row r="140" spans="1:17">
      <c r="B140" s="3" t="s">
        <v>94</v>
      </c>
      <c r="G140" s="74">
        <v>216098</v>
      </c>
      <c r="I140" s="74">
        <v>216098</v>
      </c>
      <c r="J140" s="9"/>
      <c r="K140" s="37"/>
      <c r="L140" s="9"/>
      <c r="M140">
        <v>216098</v>
      </c>
    </row>
    <row r="141" spans="1:17">
      <c r="B141" s="3" t="s">
        <v>94</v>
      </c>
      <c r="G141" s="74">
        <v>218098</v>
      </c>
      <c r="I141" s="74">
        <v>218098</v>
      </c>
      <c r="J141" s="9"/>
      <c r="K141" s="37"/>
      <c r="L141" s="9"/>
      <c r="M141">
        <v>218098</v>
      </c>
    </row>
    <row r="142" spans="1:17">
      <c r="B142" s="3" t="s">
        <v>61</v>
      </c>
      <c r="C142" s="4">
        <v>220.80699999999999</v>
      </c>
      <c r="D142" s="4">
        <v>220.30699999999999</v>
      </c>
      <c r="E142" s="4">
        <v>221.30699999999999</v>
      </c>
      <c r="F142" s="4">
        <v>1</v>
      </c>
      <c r="G142" s="74">
        <v>221257</v>
      </c>
      <c r="I142" s="74">
        <v>221257</v>
      </c>
      <c r="J142" s="9">
        <v>220307</v>
      </c>
      <c r="K142" s="37">
        <v>221307</v>
      </c>
      <c r="L142" s="9">
        <v>100</v>
      </c>
      <c r="M142">
        <v>221257</v>
      </c>
    </row>
    <row r="143" spans="1:17">
      <c r="B143" s="3" t="s">
        <v>62</v>
      </c>
      <c r="C143" s="4">
        <v>222.56700000000001</v>
      </c>
      <c r="D143" s="4">
        <v>222.06700000000001</v>
      </c>
      <c r="E143" s="4">
        <v>223.06700000000001</v>
      </c>
      <c r="F143" s="4">
        <v>1</v>
      </c>
      <c r="G143" s="75">
        <v>223017</v>
      </c>
      <c r="I143" s="75">
        <v>223017</v>
      </c>
      <c r="J143" s="9">
        <v>222067</v>
      </c>
      <c r="K143" s="37">
        <v>223067</v>
      </c>
      <c r="L143" s="9">
        <v>100</v>
      </c>
      <c r="M143">
        <v>223017</v>
      </c>
    </row>
    <row r="144" spans="1:17">
      <c r="A144" s="82" t="s">
        <v>92</v>
      </c>
      <c r="B144" s="45" t="s">
        <v>63</v>
      </c>
      <c r="C144" s="46">
        <v>225.34800000000001</v>
      </c>
      <c r="D144" s="46">
        <v>224.89599999999999</v>
      </c>
      <c r="E144" s="46">
        <v>225.8</v>
      </c>
      <c r="F144" s="46">
        <v>0.90400000000000003</v>
      </c>
      <c r="G144" s="73">
        <v>231432</v>
      </c>
      <c r="I144" s="74">
        <v>225348</v>
      </c>
      <c r="J144" s="47">
        <v>224896</v>
      </c>
      <c r="K144" s="48">
        <v>225800</v>
      </c>
      <c r="L144" s="49">
        <v>904</v>
      </c>
    </row>
    <row r="145" spans="1:12">
      <c r="A145" s="84"/>
      <c r="B145" s="50" t="s">
        <v>64</v>
      </c>
      <c r="C145" s="51">
        <v>228.39</v>
      </c>
      <c r="D145" s="51">
        <v>225.99</v>
      </c>
      <c r="E145" s="51">
        <v>230.79</v>
      </c>
      <c r="F145" s="51">
        <v>4.8</v>
      </c>
      <c r="G145" s="75">
        <v>228390</v>
      </c>
      <c r="I145" s="75">
        <v>228390</v>
      </c>
      <c r="J145" s="52">
        <v>225990</v>
      </c>
      <c r="K145" s="53">
        <v>230790</v>
      </c>
      <c r="L145" s="54">
        <v>4800</v>
      </c>
    </row>
    <row r="146" spans="1:12">
      <c r="B146" s="3" t="s">
        <v>65</v>
      </c>
      <c r="C146" s="4">
        <v>231.535</v>
      </c>
      <c r="D146" s="4">
        <v>231.535</v>
      </c>
      <c r="E146" s="4">
        <v>231.535</v>
      </c>
      <c r="F146" s="4">
        <v>0</v>
      </c>
      <c r="I146" s="72">
        <v>231535</v>
      </c>
      <c r="J146" s="9">
        <v>231535</v>
      </c>
      <c r="K146" s="37">
        <v>231535</v>
      </c>
      <c r="L146" s="9">
        <v>0</v>
      </c>
    </row>
    <row r="147" spans="1:12">
      <c r="B147" s="3" t="s">
        <v>66</v>
      </c>
      <c r="C147" s="4">
        <v>259.25900000000001</v>
      </c>
      <c r="D147" s="4">
        <v>259.25900000000001</v>
      </c>
      <c r="E147" s="4">
        <v>259.25900000000001</v>
      </c>
      <c r="F147" s="4">
        <v>0</v>
      </c>
      <c r="I147" s="72">
        <v>259259</v>
      </c>
      <c r="J147" s="9">
        <v>259259</v>
      </c>
      <c r="K147" s="37">
        <v>259259</v>
      </c>
      <c r="L147" s="9">
        <v>0</v>
      </c>
    </row>
    <row r="148" spans="1:12">
      <c r="A148" s="82" t="s">
        <v>93</v>
      </c>
      <c r="B148" s="45" t="s">
        <v>67</v>
      </c>
      <c r="C148" s="46">
        <v>261.70400000000001</v>
      </c>
      <c r="D148" s="46">
        <v>260.00400000000002</v>
      </c>
      <c r="E148" s="46">
        <v>263.404</v>
      </c>
      <c r="F148" s="46">
        <v>3.4</v>
      </c>
      <c r="G148" s="73"/>
      <c r="I148" s="73">
        <v>261704</v>
      </c>
      <c r="J148" s="47">
        <v>260004</v>
      </c>
      <c r="K148" s="48">
        <v>263404</v>
      </c>
      <c r="L148" s="49">
        <v>3400</v>
      </c>
    </row>
    <row r="149" spans="1:12">
      <c r="A149" s="83"/>
      <c r="B149" s="3" t="s">
        <v>68</v>
      </c>
      <c r="C149" s="4">
        <v>265.471</v>
      </c>
      <c r="D149" s="4">
        <v>263.77100000000002</v>
      </c>
      <c r="E149" s="4">
        <v>267.17099999999999</v>
      </c>
      <c r="F149" s="4">
        <v>3.4</v>
      </c>
      <c r="G149" s="74"/>
      <c r="I149" s="74">
        <v>265471</v>
      </c>
      <c r="J149" s="56">
        <v>263771</v>
      </c>
      <c r="K149" s="57">
        <v>267171</v>
      </c>
      <c r="L149" s="58">
        <v>3400</v>
      </c>
    </row>
    <row r="150" spans="1:12">
      <c r="A150" s="84"/>
      <c r="B150" s="50" t="s">
        <v>69</v>
      </c>
      <c r="C150" s="51">
        <v>267.81200000000001</v>
      </c>
      <c r="D150" s="51">
        <v>267.36200000000002</v>
      </c>
      <c r="E150" s="51">
        <v>268.262</v>
      </c>
      <c r="F150" s="51">
        <v>0.9</v>
      </c>
      <c r="G150" s="75"/>
      <c r="I150" s="75">
        <v>267812</v>
      </c>
      <c r="J150" s="52">
        <v>267362</v>
      </c>
      <c r="K150" s="53">
        <v>268262</v>
      </c>
      <c r="L150" s="54">
        <v>900</v>
      </c>
    </row>
    <row r="151" spans="1:12">
      <c r="B151" s="3" t="s">
        <v>70</v>
      </c>
      <c r="C151" s="4">
        <v>268.904</v>
      </c>
      <c r="D151" s="4">
        <v>268.904</v>
      </c>
      <c r="E151" s="4">
        <v>268.904</v>
      </c>
      <c r="F151" s="4">
        <v>0</v>
      </c>
      <c r="I151" s="72">
        <v>268904</v>
      </c>
      <c r="J151" s="9">
        <v>268904</v>
      </c>
      <c r="K151" s="37">
        <v>268904</v>
      </c>
      <c r="L151" s="9">
        <v>0</v>
      </c>
    </row>
  </sheetData>
  <mergeCells count="12">
    <mergeCell ref="M103:M110"/>
    <mergeCell ref="A9:A11"/>
    <mergeCell ref="A17:A20"/>
    <mergeCell ref="A26:A29"/>
    <mergeCell ref="A35:A37"/>
    <mergeCell ref="A43:A62"/>
    <mergeCell ref="A96:A100"/>
    <mergeCell ref="A114:A118"/>
    <mergeCell ref="A132:A135"/>
    <mergeCell ref="A144:A145"/>
    <mergeCell ref="A148:A150"/>
    <mergeCell ref="A103:A109"/>
  </mergeCells>
  <conditionalFormatting sqref="N96">
    <cfRule type="cellIs" dxfId="1" priority="1" operator="equal">
      <formula>$O$96</formula>
    </cfRule>
    <cfRule type="cellIs" dxfId="0" priority="2" operator="equal">
      <formula>$O$96</formula>
    </cfRule>
  </conditionalFormatting>
  <pageMargins left="0.7" right="0.7" top="0.75" bottom="0.75" header="0.3" footer="0.3"/>
  <pageSetup paperSize="9" scale="6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Vazquez De Prada</dc:creator>
  <cp:lastModifiedBy>Miriam Fitterer</cp:lastModifiedBy>
  <cp:lastPrinted>2015-08-03T13:32:19Z</cp:lastPrinted>
  <dcterms:created xsi:type="dcterms:W3CDTF">2015-04-08T12:31:05Z</dcterms:created>
  <dcterms:modified xsi:type="dcterms:W3CDTF">2015-08-13T07:05:53Z</dcterms:modified>
</cp:coreProperties>
</file>