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PYthon\PROCESSMESH\FDMSIM\"/>
    </mc:Choice>
  </mc:AlternateContent>
  <xr:revisionPtr revIDLastSave="0" documentId="13_ncr:1_{2C28BBEF-D5CB-4935-818A-946AA3C9828F}" xr6:coauthVersionLast="45" xr6:coauthVersionMax="45" xr10:uidLastSave="{00000000-0000-0000-0000-000000000000}"/>
  <bookViews>
    <workbookView xWindow="28680" yWindow="-6870" windowWidth="15990" windowHeight="24840" activeTab="3" xr2:uid="{D071B6EF-94E6-44B9-A401-6DD2652C03A8}"/>
  </bookViews>
  <sheets>
    <sheet name="ETYPE" sheetId="6" r:id="rId1"/>
    <sheet name="NODES" sheetId="1" r:id="rId2"/>
    <sheet name="CIR" sheetId="5" r:id="rId3"/>
    <sheet name="CIRCLE" sheetId="3" r:id="rId4"/>
    <sheet name="EDISP" sheetId="4" r:id="rId5"/>
    <sheet name="ELEMEN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K2" i="1"/>
  <c r="K3" i="1"/>
  <c r="K4" i="1"/>
  <c r="K5" i="1"/>
  <c r="K6" i="1"/>
  <c r="K7" i="1"/>
  <c r="K8" i="1"/>
  <c r="E8" i="3" s="1"/>
  <c r="N8" i="3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2" i="1"/>
  <c r="D2" i="3" s="1"/>
  <c r="M2" i="3" s="1"/>
  <c r="J3" i="1"/>
  <c r="D3" i="3" s="1"/>
  <c r="M3" i="3" s="1"/>
  <c r="J4" i="1"/>
  <c r="J5" i="1"/>
  <c r="D5" i="3" s="1"/>
  <c r="M5" i="3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D21" i="3" s="1"/>
  <c r="M21" i="3" s="1"/>
  <c r="J22" i="1"/>
  <c r="J23" i="1"/>
  <c r="D23" i="3" s="1"/>
  <c r="M23" i="3" s="1"/>
  <c r="J24" i="1"/>
  <c r="J25" i="1"/>
  <c r="J26" i="1"/>
  <c r="D26" i="3" s="1"/>
  <c r="M26" i="3" s="1"/>
  <c r="J27" i="1"/>
  <c r="D27" i="3" s="1"/>
  <c r="M27" i="3" s="1"/>
  <c r="J28" i="1"/>
  <c r="J29" i="1"/>
  <c r="J30" i="1"/>
  <c r="J31" i="1"/>
  <c r="D31" i="3" s="1"/>
  <c r="M31" i="3" s="1"/>
  <c r="J32" i="1"/>
  <c r="J33" i="1"/>
  <c r="J34" i="1"/>
  <c r="J35" i="1"/>
  <c r="J36" i="1"/>
  <c r="J37" i="1"/>
  <c r="D37" i="3" s="1"/>
  <c r="M37" i="3" s="1"/>
  <c r="J38" i="1"/>
  <c r="D38" i="3" s="1"/>
  <c r="J39" i="1"/>
  <c r="J40" i="1"/>
  <c r="J4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D6" i="3"/>
  <c r="D11" i="3"/>
  <c r="M11" i="3" s="1"/>
  <c r="D14" i="3"/>
  <c r="M14" i="3" s="1"/>
  <c r="D22" i="3"/>
  <c r="M22" i="3" s="1"/>
  <c r="D30" i="3"/>
  <c r="D7" i="3"/>
  <c r="M7" i="3" s="1"/>
  <c r="D10" i="3"/>
  <c r="D15" i="3"/>
  <c r="M15" i="3" s="1"/>
  <c r="D18" i="3"/>
  <c r="M18" i="3" s="1"/>
  <c r="D19" i="3"/>
  <c r="D34" i="3"/>
  <c r="M34" i="3" s="1"/>
  <c r="D35" i="3"/>
  <c r="M35" i="3" s="1"/>
  <c r="D39" i="3"/>
  <c r="M39" i="3" s="1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E2" i="3"/>
  <c r="N2" i="3" s="1"/>
  <c r="F2" i="3"/>
  <c r="O2" i="3" s="1"/>
  <c r="E3" i="3"/>
  <c r="N3" i="3" s="1"/>
  <c r="F3" i="3"/>
  <c r="O3" i="3" s="1"/>
  <c r="E4" i="3"/>
  <c r="N4" i="3" s="1"/>
  <c r="F4" i="3"/>
  <c r="O4" i="3" s="1"/>
  <c r="E5" i="3"/>
  <c r="N5" i="3" s="1"/>
  <c r="F5" i="3"/>
  <c r="O5" i="3" s="1"/>
  <c r="E6" i="3"/>
  <c r="N6" i="3" s="1"/>
  <c r="F6" i="3"/>
  <c r="O6" i="3" s="1"/>
  <c r="E7" i="3"/>
  <c r="N7" i="3" s="1"/>
  <c r="F7" i="3"/>
  <c r="O7" i="3" s="1"/>
  <c r="F8" i="3"/>
  <c r="O8" i="3" s="1"/>
  <c r="E9" i="3"/>
  <c r="N9" i="3" s="1"/>
  <c r="F9" i="3"/>
  <c r="O9" i="3" s="1"/>
  <c r="E10" i="3"/>
  <c r="N10" i="3" s="1"/>
  <c r="F10" i="3"/>
  <c r="O10" i="3" s="1"/>
  <c r="E11" i="3"/>
  <c r="N11" i="3" s="1"/>
  <c r="F11" i="3"/>
  <c r="O11" i="3" s="1"/>
  <c r="E12" i="3"/>
  <c r="N12" i="3" s="1"/>
  <c r="F12" i="3"/>
  <c r="O12" i="3" s="1"/>
  <c r="E13" i="3"/>
  <c r="N13" i="3" s="1"/>
  <c r="F13" i="3"/>
  <c r="O13" i="3" s="1"/>
  <c r="E14" i="3"/>
  <c r="N14" i="3" s="1"/>
  <c r="F14" i="3"/>
  <c r="O14" i="3" s="1"/>
  <c r="E15" i="3"/>
  <c r="N15" i="3" s="1"/>
  <c r="F15" i="3"/>
  <c r="O15" i="3" s="1"/>
  <c r="E16" i="3"/>
  <c r="N16" i="3" s="1"/>
  <c r="F16" i="3"/>
  <c r="O16" i="3" s="1"/>
  <c r="E17" i="3"/>
  <c r="N17" i="3" s="1"/>
  <c r="F17" i="3"/>
  <c r="O17" i="3" s="1"/>
  <c r="E18" i="3"/>
  <c r="N18" i="3" s="1"/>
  <c r="F18" i="3"/>
  <c r="O18" i="3" s="1"/>
  <c r="E19" i="3"/>
  <c r="N19" i="3" s="1"/>
  <c r="F19" i="3"/>
  <c r="O19" i="3" s="1"/>
  <c r="E20" i="3"/>
  <c r="N20" i="3" s="1"/>
  <c r="F20" i="3"/>
  <c r="O20" i="3" s="1"/>
  <c r="E21" i="3"/>
  <c r="N21" i="3" s="1"/>
  <c r="F21" i="3"/>
  <c r="O21" i="3" s="1"/>
  <c r="E22" i="3"/>
  <c r="N22" i="3" s="1"/>
  <c r="F22" i="3"/>
  <c r="O22" i="3" s="1"/>
  <c r="E23" i="3"/>
  <c r="N23" i="3" s="1"/>
  <c r="F23" i="3"/>
  <c r="O23" i="3" s="1"/>
  <c r="E24" i="3"/>
  <c r="N24" i="3" s="1"/>
  <c r="F24" i="3"/>
  <c r="O24" i="3" s="1"/>
  <c r="E25" i="3"/>
  <c r="N25" i="3" s="1"/>
  <c r="F25" i="3"/>
  <c r="O25" i="3" s="1"/>
  <c r="E26" i="3"/>
  <c r="N26" i="3" s="1"/>
  <c r="F26" i="3"/>
  <c r="O26" i="3" s="1"/>
  <c r="E27" i="3"/>
  <c r="F27" i="3"/>
  <c r="O27" i="3" s="1"/>
  <c r="E28" i="3"/>
  <c r="N28" i="3" s="1"/>
  <c r="F28" i="3"/>
  <c r="O28" i="3" s="1"/>
  <c r="E29" i="3"/>
  <c r="N29" i="3" s="1"/>
  <c r="F29" i="3"/>
  <c r="O29" i="3" s="1"/>
  <c r="E30" i="3"/>
  <c r="N30" i="3" s="1"/>
  <c r="F30" i="3"/>
  <c r="O30" i="3" s="1"/>
  <c r="E31" i="3"/>
  <c r="N31" i="3" s="1"/>
  <c r="F31" i="3"/>
  <c r="O31" i="3" s="1"/>
  <c r="E32" i="3"/>
  <c r="N32" i="3" s="1"/>
  <c r="F32" i="3"/>
  <c r="O32" i="3" s="1"/>
  <c r="E33" i="3"/>
  <c r="N33" i="3" s="1"/>
  <c r="F33" i="3"/>
  <c r="O33" i="3" s="1"/>
  <c r="E34" i="3"/>
  <c r="N34" i="3" s="1"/>
  <c r="F34" i="3"/>
  <c r="O34" i="3" s="1"/>
  <c r="E35" i="3"/>
  <c r="F35" i="3"/>
  <c r="O35" i="3" s="1"/>
  <c r="E36" i="3"/>
  <c r="N36" i="3" s="1"/>
  <c r="F36" i="3"/>
  <c r="O36" i="3" s="1"/>
  <c r="E37" i="3"/>
  <c r="N37" i="3" s="1"/>
  <c r="F37" i="3"/>
  <c r="O37" i="3" s="1"/>
  <c r="E38" i="3"/>
  <c r="N38" i="3" s="1"/>
  <c r="F38" i="3"/>
  <c r="O38" i="3" s="1"/>
  <c r="E39" i="3"/>
  <c r="N39" i="3" s="1"/>
  <c r="F39" i="3"/>
  <c r="O39" i="3" s="1"/>
  <c r="E40" i="3"/>
  <c r="N40" i="3" s="1"/>
  <c r="F40" i="3"/>
  <c r="O40" i="3" s="1"/>
  <c r="E41" i="3"/>
  <c r="N41" i="3" s="1"/>
  <c r="F41" i="3"/>
  <c r="O41" i="3" s="1"/>
  <c r="D4" i="3"/>
  <c r="M4" i="3" s="1"/>
  <c r="Q4" i="3" s="1"/>
  <c r="T4" i="3" s="1"/>
  <c r="W4" i="3" s="1"/>
  <c r="Z4" i="3" s="1"/>
  <c r="D8" i="3"/>
  <c r="M8" i="3" s="1"/>
  <c r="D9" i="3"/>
  <c r="M9" i="3" s="1"/>
  <c r="Q9" i="3" s="1"/>
  <c r="T9" i="3" s="1"/>
  <c r="W9" i="3" s="1"/>
  <c r="Z9" i="3" s="1"/>
  <c r="D12" i="3"/>
  <c r="M12" i="3" s="1"/>
  <c r="D13" i="3"/>
  <c r="M13" i="3" s="1"/>
  <c r="D16" i="3"/>
  <c r="M16" i="3" s="1"/>
  <c r="D17" i="3"/>
  <c r="M17" i="3" s="1"/>
  <c r="Q17" i="3" s="1"/>
  <c r="T17" i="3" s="1"/>
  <c r="W17" i="3" s="1"/>
  <c r="Z17" i="3" s="1"/>
  <c r="D20" i="3"/>
  <c r="M20" i="3" s="1"/>
  <c r="D24" i="3"/>
  <c r="M24" i="3" s="1"/>
  <c r="D25" i="3"/>
  <c r="M25" i="3" s="1"/>
  <c r="Q25" i="3" s="1"/>
  <c r="T25" i="3" s="1"/>
  <c r="W25" i="3" s="1"/>
  <c r="Z25" i="3" s="1"/>
  <c r="D28" i="3"/>
  <c r="M28" i="3" s="1"/>
  <c r="Q28" i="3" s="1"/>
  <c r="T28" i="3" s="1"/>
  <c r="W28" i="3" s="1"/>
  <c r="Z28" i="3" s="1"/>
  <c r="D29" i="3"/>
  <c r="D32" i="3"/>
  <c r="M32" i="3" s="1"/>
  <c r="D33" i="3"/>
  <c r="M33" i="3" s="1"/>
  <c r="D36" i="3"/>
  <c r="M36" i="3" s="1"/>
  <c r="D40" i="3"/>
  <c r="M40" i="3" s="1"/>
  <c r="D41" i="3"/>
  <c r="M41" i="3" s="1"/>
  <c r="Q41" i="3" s="1"/>
  <c r="T41" i="3" s="1"/>
  <c r="W41" i="3" s="1"/>
  <c r="Z41" i="3" s="1"/>
  <c r="Q33" i="3" l="1"/>
  <c r="T33" i="3" s="1"/>
  <c r="W33" i="3" s="1"/>
  <c r="Z33" i="3" s="1"/>
  <c r="Q12" i="3"/>
  <c r="T12" i="3" s="1"/>
  <c r="W12" i="3" s="1"/>
  <c r="Z12" i="3" s="1"/>
  <c r="Q36" i="3"/>
  <c r="T36" i="3" s="1"/>
  <c r="W36" i="3" s="1"/>
  <c r="Z36" i="3" s="1"/>
  <c r="Q20" i="3"/>
  <c r="T20" i="3" s="1"/>
  <c r="W20" i="3" s="1"/>
  <c r="Z20" i="3" s="1"/>
  <c r="Q3" i="3"/>
  <c r="T3" i="3" s="1"/>
  <c r="W3" i="3" s="1"/>
  <c r="Z3" i="3" s="1"/>
  <c r="Q11" i="3"/>
  <c r="T11" i="3" s="1"/>
  <c r="W11" i="3" s="1"/>
  <c r="Z11" i="3" s="1"/>
  <c r="P32" i="3"/>
  <c r="S32" i="3" s="1"/>
  <c r="V32" i="3" s="1"/>
  <c r="Y32" i="3" s="1"/>
  <c r="Q22" i="3"/>
  <c r="T22" i="3" s="1"/>
  <c r="W22" i="3" s="1"/>
  <c r="Z22" i="3" s="1"/>
  <c r="Q14" i="3"/>
  <c r="T14" i="3" s="1"/>
  <c r="W14" i="3" s="1"/>
  <c r="Z14" i="3" s="1"/>
  <c r="Q37" i="3"/>
  <c r="T37" i="3" s="1"/>
  <c r="W37" i="3" s="1"/>
  <c r="Z37" i="3" s="1"/>
  <c r="Q21" i="3"/>
  <c r="T21" i="3" s="1"/>
  <c r="W21" i="3" s="1"/>
  <c r="Z21" i="3" s="1"/>
  <c r="Q13" i="3"/>
  <c r="T13" i="3" s="1"/>
  <c r="W13" i="3" s="1"/>
  <c r="Z13" i="3" s="1"/>
  <c r="Q5" i="3"/>
  <c r="T5" i="3" s="1"/>
  <c r="W5" i="3" s="1"/>
  <c r="Z5" i="3" s="1"/>
  <c r="P39" i="3"/>
  <c r="S39" i="3" s="1"/>
  <c r="V39" i="3" s="1"/>
  <c r="Y39" i="3" s="1"/>
  <c r="P31" i="3"/>
  <c r="S31" i="3" s="1"/>
  <c r="V31" i="3" s="1"/>
  <c r="Y31" i="3" s="1"/>
  <c r="P23" i="3"/>
  <c r="S23" i="3" s="1"/>
  <c r="V23" i="3" s="1"/>
  <c r="Y23" i="3" s="1"/>
  <c r="P15" i="3"/>
  <c r="S15" i="3" s="1"/>
  <c r="V15" i="3" s="1"/>
  <c r="Y15" i="3" s="1"/>
  <c r="P7" i="3"/>
  <c r="S7" i="3" s="1"/>
  <c r="V7" i="3" s="1"/>
  <c r="Y7" i="3" s="1"/>
  <c r="P2" i="3"/>
  <c r="S2" i="3" s="1"/>
  <c r="V2" i="3" s="1"/>
  <c r="Y2" i="3" s="1"/>
  <c r="P37" i="3"/>
  <c r="S37" i="3" s="1"/>
  <c r="V37" i="3" s="1"/>
  <c r="Y37" i="3" s="1"/>
  <c r="P21" i="3"/>
  <c r="S21" i="3" s="1"/>
  <c r="V21" i="3" s="1"/>
  <c r="Y21" i="3" s="1"/>
  <c r="P13" i="3"/>
  <c r="S13" i="3" s="1"/>
  <c r="V13" i="3" s="1"/>
  <c r="Y13" i="3" s="1"/>
  <c r="P5" i="3"/>
  <c r="S5" i="3" s="1"/>
  <c r="V5" i="3" s="1"/>
  <c r="Y5" i="3" s="1"/>
  <c r="P24" i="3"/>
  <c r="S24" i="3" s="1"/>
  <c r="V24" i="3" s="1"/>
  <c r="Y24" i="3" s="1"/>
  <c r="M29" i="3"/>
  <c r="Q29" i="3" s="1"/>
  <c r="T29" i="3" s="1"/>
  <c r="W29" i="3" s="1"/>
  <c r="Z29" i="3" s="1"/>
  <c r="P29" i="3"/>
  <c r="S29" i="3" s="1"/>
  <c r="V29" i="3" s="1"/>
  <c r="Y29" i="3" s="1"/>
  <c r="M19" i="3"/>
  <c r="Q19" i="3" s="1"/>
  <c r="T19" i="3" s="1"/>
  <c r="W19" i="3" s="1"/>
  <c r="Z19" i="3" s="1"/>
  <c r="P19" i="3"/>
  <c r="S19" i="3" s="1"/>
  <c r="V19" i="3" s="1"/>
  <c r="Y19" i="3" s="1"/>
  <c r="P36" i="3"/>
  <c r="S36" i="3" s="1"/>
  <c r="V36" i="3" s="1"/>
  <c r="Y36" i="3" s="1"/>
  <c r="P28" i="3"/>
  <c r="S28" i="3" s="1"/>
  <c r="V28" i="3" s="1"/>
  <c r="Y28" i="3" s="1"/>
  <c r="P20" i="3"/>
  <c r="S20" i="3" s="1"/>
  <c r="V20" i="3" s="1"/>
  <c r="Y20" i="3" s="1"/>
  <c r="P12" i="3"/>
  <c r="S12" i="3" s="1"/>
  <c r="V12" i="3" s="1"/>
  <c r="Y12" i="3" s="1"/>
  <c r="P4" i="3"/>
  <c r="S4" i="3" s="1"/>
  <c r="V4" i="3" s="1"/>
  <c r="Y4" i="3" s="1"/>
  <c r="Q2" i="3"/>
  <c r="T2" i="3" s="1"/>
  <c r="W2" i="3" s="1"/>
  <c r="Z2" i="3" s="1"/>
  <c r="M38" i="3"/>
  <c r="Q38" i="3" s="1"/>
  <c r="T38" i="3" s="1"/>
  <c r="W38" i="3" s="1"/>
  <c r="Z38" i="3" s="1"/>
  <c r="P38" i="3"/>
  <c r="S38" i="3" s="1"/>
  <c r="V38" i="3" s="1"/>
  <c r="Y38" i="3" s="1"/>
  <c r="M30" i="3"/>
  <c r="Q30" i="3" s="1"/>
  <c r="T30" i="3" s="1"/>
  <c r="W30" i="3" s="1"/>
  <c r="Z30" i="3" s="1"/>
  <c r="P30" i="3"/>
  <c r="S30" i="3" s="1"/>
  <c r="V30" i="3" s="1"/>
  <c r="Y30" i="3" s="1"/>
  <c r="P6" i="3"/>
  <c r="S6" i="3" s="1"/>
  <c r="V6" i="3" s="1"/>
  <c r="Y6" i="3" s="1"/>
  <c r="M6" i="3"/>
  <c r="Q6" i="3" s="1"/>
  <c r="T6" i="3" s="1"/>
  <c r="W6" i="3" s="1"/>
  <c r="Z6" i="3" s="1"/>
  <c r="P14" i="3"/>
  <c r="S14" i="3" s="1"/>
  <c r="V14" i="3" s="1"/>
  <c r="Y14" i="3" s="1"/>
  <c r="Q27" i="3"/>
  <c r="T27" i="3" s="1"/>
  <c r="W27" i="3" s="1"/>
  <c r="Z27" i="3" s="1"/>
  <c r="N27" i="3"/>
  <c r="P27" i="3" s="1"/>
  <c r="S27" i="3" s="1"/>
  <c r="V27" i="3" s="1"/>
  <c r="Y27" i="3" s="1"/>
  <c r="P11" i="3"/>
  <c r="S11" i="3" s="1"/>
  <c r="V11" i="3" s="1"/>
  <c r="Y11" i="3" s="1"/>
  <c r="P3" i="3"/>
  <c r="S3" i="3" s="1"/>
  <c r="V3" i="3" s="1"/>
  <c r="Y3" i="3" s="1"/>
  <c r="P8" i="3"/>
  <c r="S8" i="3" s="1"/>
  <c r="V8" i="3" s="1"/>
  <c r="Y8" i="3" s="1"/>
  <c r="Q35" i="3"/>
  <c r="T35" i="3" s="1"/>
  <c r="W35" i="3" s="1"/>
  <c r="Z35" i="3" s="1"/>
  <c r="N35" i="3"/>
  <c r="P35" i="3" s="1"/>
  <c r="S35" i="3" s="1"/>
  <c r="V35" i="3" s="1"/>
  <c r="Y35" i="3" s="1"/>
  <c r="Q39" i="3"/>
  <c r="T39" i="3" s="1"/>
  <c r="W39" i="3" s="1"/>
  <c r="Z39" i="3" s="1"/>
  <c r="Q26" i="3"/>
  <c r="T26" i="3" s="1"/>
  <c r="W26" i="3" s="1"/>
  <c r="Z26" i="3" s="1"/>
  <c r="P16" i="3"/>
  <c r="S16" i="3" s="1"/>
  <c r="V16" i="3" s="1"/>
  <c r="Y16" i="3" s="1"/>
  <c r="Q7" i="3"/>
  <c r="T7" i="3" s="1"/>
  <c r="W7" i="3" s="1"/>
  <c r="Z7" i="3" s="1"/>
  <c r="Q34" i="3"/>
  <c r="T34" i="3" s="1"/>
  <c r="W34" i="3" s="1"/>
  <c r="Z34" i="3" s="1"/>
  <c r="P40" i="3"/>
  <c r="S40" i="3" s="1"/>
  <c r="V40" i="3" s="1"/>
  <c r="Y40" i="3" s="1"/>
  <c r="Q18" i="3"/>
  <c r="T18" i="3" s="1"/>
  <c r="W18" i="3" s="1"/>
  <c r="Z18" i="3" s="1"/>
  <c r="P22" i="3"/>
  <c r="S22" i="3" s="1"/>
  <c r="V22" i="3" s="1"/>
  <c r="Y22" i="3" s="1"/>
  <c r="Q40" i="3"/>
  <c r="T40" i="3" s="1"/>
  <c r="W40" i="3" s="1"/>
  <c r="Z40" i="3" s="1"/>
  <c r="Q8" i="3"/>
  <c r="T8" i="3" s="1"/>
  <c r="W8" i="3" s="1"/>
  <c r="Z8" i="3" s="1"/>
  <c r="P10" i="3"/>
  <c r="S10" i="3" s="1"/>
  <c r="V10" i="3" s="1"/>
  <c r="Y10" i="3" s="1"/>
  <c r="Q16" i="3"/>
  <c r="T16" i="3" s="1"/>
  <c r="W16" i="3" s="1"/>
  <c r="Z16" i="3" s="1"/>
  <c r="Q15" i="3"/>
  <c r="T15" i="3" s="1"/>
  <c r="W15" i="3" s="1"/>
  <c r="Z15" i="3" s="1"/>
  <c r="Q24" i="3"/>
  <c r="T24" i="3" s="1"/>
  <c r="W24" i="3" s="1"/>
  <c r="Z24" i="3" s="1"/>
  <c r="Q23" i="3"/>
  <c r="T23" i="3" s="1"/>
  <c r="W23" i="3" s="1"/>
  <c r="Z23" i="3" s="1"/>
  <c r="Q32" i="3"/>
  <c r="T32" i="3" s="1"/>
  <c r="W32" i="3" s="1"/>
  <c r="Z32" i="3" s="1"/>
  <c r="Q31" i="3"/>
  <c r="T31" i="3" s="1"/>
  <c r="W31" i="3" s="1"/>
  <c r="Z31" i="3" s="1"/>
  <c r="P33" i="3"/>
  <c r="S33" i="3" s="1"/>
  <c r="V33" i="3" s="1"/>
  <c r="Y33" i="3" s="1"/>
  <c r="P25" i="3"/>
  <c r="S25" i="3" s="1"/>
  <c r="V25" i="3" s="1"/>
  <c r="Y25" i="3" s="1"/>
  <c r="M10" i="3"/>
  <c r="Q10" i="3" s="1"/>
  <c r="T10" i="3" s="1"/>
  <c r="W10" i="3" s="1"/>
  <c r="Z10" i="3" s="1"/>
  <c r="P34" i="3"/>
  <c r="S34" i="3" s="1"/>
  <c r="V34" i="3" s="1"/>
  <c r="Y34" i="3" s="1"/>
  <c r="P18" i="3"/>
  <c r="S18" i="3" s="1"/>
  <c r="V18" i="3" s="1"/>
  <c r="Y18" i="3" s="1"/>
  <c r="P41" i="3"/>
  <c r="S41" i="3" s="1"/>
  <c r="V41" i="3" s="1"/>
  <c r="Y41" i="3" s="1"/>
  <c r="P17" i="3"/>
  <c r="S17" i="3" s="1"/>
  <c r="V17" i="3" s="1"/>
  <c r="Y17" i="3" s="1"/>
  <c r="P9" i="3"/>
  <c r="S9" i="3" s="1"/>
  <c r="V9" i="3" s="1"/>
  <c r="Y9" i="3" s="1"/>
  <c r="P26" i="3"/>
  <c r="S26" i="3" s="1"/>
  <c r="V26" i="3" s="1"/>
  <c r="Y26" i="3" s="1"/>
  <c r="C2" i="4" l="1"/>
  <c r="F2" i="2" l="1"/>
  <c r="U2" i="2"/>
  <c r="A2" i="3" l="1"/>
  <c r="B2" i="3"/>
  <c r="C2" i="3"/>
  <c r="G2" i="3"/>
  <c r="H2" i="3"/>
  <c r="I2" i="3"/>
  <c r="A3" i="3"/>
  <c r="B3" i="3"/>
  <c r="C3" i="3"/>
  <c r="G3" i="3"/>
  <c r="H3" i="3"/>
  <c r="I3" i="3"/>
  <c r="A4" i="3"/>
  <c r="B4" i="3"/>
  <c r="C4" i="3"/>
  <c r="G4" i="3"/>
  <c r="H4" i="3"/>
  <c r="I4" i="3"/>
  <c r="A5" i="3"/>
  <c r="B5" i="3"/>
  <c r="C5" i="3"/>
  <c r="G5" i="3"/>
  <c r="H5" i="3"/>
  <c r="I5" i="3"/>
  <c r="A6" i="3"/>
  <c r="B6" i="3"/>
  <c r="C6" i="3"/>
  <c r="G6" i="3"/>
  <c r="H6" i="3"/>
  <c r="I6" i="3"/>
  <c r="A7" i="3"/>
  <c r="B7" i="3"/>
  <c r="C7" i="3"/>
  <c r="G7" i="3"/>
  <c r="H7" i="3"/>
  <c r="I7" i="3"/>
  <c r="A8" i="3"/>
  <c r="B8" i="3"/>
  <c r="C8" i="3"/>
  <c r="G8" i="3"/>
  <c r="H8" i="3"/>
  <c r="I8" i="3"/>
  <c r="A9" i="3"/>
  <c r="B9" i="3"/>
  <c r="C9" i="3"/>
  <c r="G9" i="3"/>
  <c r="H9" i="3"/>
  <c r="I9" i="3"/>
  <c r="A10" i="3"/>
  <c r="B10" i="3"/>
  <c r="C10" i="3"/>
  <c r="G10" i="3"/>
  <c r="H10" i="3"/>
  <c r="I10" i="3"/>
  <c r="A11" i="3"/>
  <c r="B11" i="3"/>
  <c r="C11" i="3"/>
  <c r="G11" i="3"/>
  <c r="H11" i="3"/>
  <c r="I11" i="3"/>
  <c r="A12" i="3"/>
  <c r="B12" i="3"/>
  <c r="C12" i="3"/>
  <c r="G12" i="3"/>
  <c r="H12" i="3"/>
  <c r="I12" i="3"/>
  <c r="A13" i="3"/>
  <c r="B13" i="3"/>
  <c r="C13" i="3"/>
  <c r="G13" i="3"/>
  <c r="H13" i="3"/>
  <c r="I13" i="3"/>
  <c r="A14" i="3"/>
  <c r="B14" i="3"/>
  <c r="C14" i="3"/>
  <c r="G14" i="3"/>
  <c r="H14" i="3"/>
  <c r="I14" i="3"/>
  <c r="A15" i="3"/>
  <c r="B15" i="3"/>
  <c r="C15" i="3"/>
  <c r="G15" i="3"/>
  <c r="H15" i="3"/>
  <c r="I15" i="3"/>
  <c r="A16" i="3"/>
  <c r="B16" i="3"/>
  <c r="C16" i="3"/>
  <c r="G16" i="3"/>
  <c r="H16" i="3"/>
  <c r="I16" i="3"/>
  <c r="A17" i="3"/>
  <c r="B17" i="3"/>
  <c r="C17" i="3"/>
  <c r="G17" i="3"/>
  <c r="H17" i="3"/>
  <c r="I17" i="3"/>
  <c r="A18" i="3"/>
  <c r="B18" i="3"/>
  <c r="C18" i="3"/>
  <c r="G18" i="3"/>
  <c r="H18" i="3"/>
  <c r="I18" i="3"/>
  <c r="A19" i="3"/>
  <c r="B19" i="3"/>
  <c r="C19" i="3"/>
  <c r="G19" i="3"/>
  <c r="H19" i="3"/>
  <c r="I19" i="3"/>
  <c r="A20" i="3"/>
  <c r="B20" i="3"/>
  <c r="C20" i="3"/>
  <c r="G20" i="3"/>
  <c r="H20" i="3"/>
  <c r="I20" i="3"/>
  <c r="A21" i="3"/>
  <c r="B21" i="3"/>
  <c r="C21" i="3"/>
  <c r="G21" i="3"/>
  <c r="H21" i="3"/>
  <c r="I21" i="3"/>
  <c r="A22" i="3"/>
  <c r="B22" i="3"/>
  <c r="C22" i="3"/>
  <c r="G22" i="3"/>
  <c r="H22" i="3"/>
  <c r="I22" i="3"/>
  <c r="A23" i="3"/>
  <c r="B23" i="3"/>
  <c r="C23" i="3"/>
  <c r="G23" i="3"/>
  <c r="H23" i="3"/>
  <c r="I23" i="3"/>
  <c r="A24" i="3"/>
  <c r="B24" i="3"/>
  <c r="C24" i="3"/>
  <c r="G24" i="3"/>
  <c r="H24" i="3"/>
  <c r="I24" i="3"/>
  <c r="A25" i="3"/>
  <c r="B25" i="3"/>
  <c r="C25" i="3"/>
  <c r="G25" i="3"/>
  <c r="H25" i="3"/>
  <c r="I25" i="3"/>
  <c r="A26" i="3"/>
  <c r="B26" i="3"/>
  <c r="C26" i="3"/>
  <c r="G26" i="3"/>
  <c r="H26" i="3"/>
  <c r="I26" i="3"/>
  <c r="A27" i="3"/>
  <c r="B27" i="3"/>
  <c r="C27" i="3"/>
  <c r="G27" i="3"/>
  <c r="H27" i="3"/>
  <c r="I27" i="3"/>
  <c r="A28" i="3"/>
  <c r="B28" i="3"/>
  <c r="C28" i="3"/>
  <c r="G28" i="3"/>
  <c r="H28" i="3"/>
  <c r="I28" i="3"/>
  <c r="A29" i="3"/>
  <c r="B29" i="3"/>
  <c r="C29" i="3"/>
  <c r="G29" i="3"/>
  <c r="H29" i="3"/>
  <c r="I29" i="3"/>
  <c r="A30" i="3"/>
  <c r="B30" i="3"/>
  <c r="C30" i="3"/>
  <c r="G30" i="3"/>
  <c r="H30" i="3"/>
  <c r="I30" i="3"/>
  <c r="A31" i="3"/>
  <c r="B31" i="3"/>
  <c r="C31" i="3"/>
  <c r="G31" i="3"/>
  <c r="H31" i="3"/>
  <c r="I31" i="3"/>
  <c r="A32" i="3"/>
  <c r="B32" i="3"/>
  <c r="C32" i="3"/>
  <c r="G32" i="3"/>
  <c r="H32" i="3"/>
  <c r="I32" i="3"/>
  <c r="A33" i="3"/>
  <c r="B33" i="3"/>
  <c r="C33" i="3"/>
  <c r="G33" i="3"/>
  <c r="H33" i="3"/>
  <c r="I33" i="3"/>
  <c r="A34" i="3"/>
  <c r="B34" i="3"/>
  <c r="C34" i="3"/>
  <c r="G34" i="3"/>
  <c r="H34" i="3"/>
  <c r="I34" i="3"/>
  <c r="A35" i="3"/>
  <c r="B35" i="3"/>
  <c r="C35" i="3"/>
  <c r="G35" i="3"/>
  <c r="H35" i="3"/>
  <c r="I35" i="3"/>
  <c r="A36" i="3"/>
  <c r="B36" i="3"/>
  <c r="C36" i="3"/>
  <c r="G36" i="3"/>
  <c r="H36" i="3"/>
  <c r="I36" i="3"/>
  <c r="A37" i="3"/>
  <c r="B37" i="3"/>
  <c r="C37" i="3"/>
  <c r="G37" i="3"/>
  <c r="H37" i="3"/>
  <c r="I37" i="3"/>
  <c r="A38" i="3"/>
  <c r="B38" i="3"/>
  <c r="C38" i="3"/>
  <c r="G38" i="3"/>
  <c r="H38" i="3"/>
  <c r="I38" i="3"/>
  <c r="A39" i="3"/>
  <c r="B39" i="3"/>
  <c r="C39" i="3"/>
  <c r="G39" i="3"/>
  <c r="H39" i="3"/>
  <c r="I39" i="3"/>
  <c r="A40" i="3"/>
  <c r="B40" i="3"/>
  <c r="C40" i="3"/>
  <c r="G40" i="3"/>
  <c r="H40" i="3"/>
  <c r="I40" i="3"/>
  <c r="A41" i="3"/>
  <c r="B41" i="3"/>
  <c r="C41" i="3"/>
  <c r="G41" i="3"/>
  <c r="H41" i="3"/>
  <c r="I41" i="3"/>
  <c r="I1" i="3"/>
  <c r="B1" i="3"/>
  <c r="C1" i="3"/>
  <c r="D1" i="3"/>
  <c r="E1" i="3"/>
  <c r="F1" i="3"/>
  <c r="G1" i="3"/>
  <c r="H1" i="3"/>
  <c r="A1" i="3"/>
  <c r="F3" i="2"/>
  <c r="G3" i="2"/>
  <c r="H3" i="2"/>
  <c r="I3" i="2"/>
  <c r="N3" i="2"/>
  <c r="O3" i="2"/>
  <c r="P3" i="2"/>
  <c r="Q3" i="2"/>
  <c r="F4" i="2"/>
  <c r="G4" i="2"/>
  <c r="H4" i="2"/>
  <c r="I4" i="2"/>
  <c r="N4" i="2"/>
  <c r="O4" i="2"/>
  <c r="P4" i="2"/>
  <c r="Q4" i="2"/>
  <c r="F5" i="2"/>
  <c r="G5" i="2"/>
  <c r="H5" i="2"/>
  <c r="I5" i="2"/>
  <c r="N5" i="2"/>
  <c r="O5" i="2"/>
  <c r="P5" i="2"/>
  <c r="Q5" i="2"/>
  <c r="F6" i="2"/>
  <c r="G6" i="2"/>
  <c r="H6" i="2"/>
  <c r="I6" i="2"/>
  <c r="N6" i="2"/>
  <c r="O6" i="2"/>
  <c r="P6" i="2"/>
  <c r="Q6" i="2"/>
  <c r="F7" i="2"/>
  <c r="G7" i="2"/>
  <c r="H7" i="2"/>
  <c r="I7" i="2"/>
  <c r="N7" i="2"/>
  <c r="O7" i="2"/>
  <c r="P7" i="2"/>
  <c r="Q7" i="2"/>
  <c r="F8" i="2"/>
  <c r="G8" i="2"/>
  <c r="H8" i="2"/>
  <c r="I8" i="2"/>
  <c r="N8" i="2"/>
  <c r="O8" i="2"/>
  <c r="P8" i="2"/>
  <c r="Q8" i="2"/>
  <c r="F9" i="2"/>
  <c r="G9" i="2"/>
  <c r="H9" i="2"/>
  <c r="I9" i="2"/>
  <c r="N9" i="2"/>
  <c r="O9" i="2"/>
  <c r="P9" i="2"/>
  <c r="Q9" i="2"/>
  <c r="F10" i="2"/>
  <c r="G10" i="2"/>
  <c r="H10" i="2"/>
  <c r="I10" i="2"/>
  <c r="N10" i="2"/>
  <c r="O10" i="2"/>
  <c r="P10" i="2"/>
  <c r="Q10" i="2"/>
  <c r="Q2" i="2"/>
  <c r="P2" i="2"/>
  <c r="O2" i="2"/>
  <c r="N2" i="2"/>
  <c r="I2" i="2"/>
  <c r="H2" i="2"/>
  <c r="G2" i="2"/>
</calcChain>
</file>

<file path=xl/sharedStrings.xml><?xml version="1.0" encoding="utf-8"?>
<sst xmlns="http://schemas.openxmlformats.org/spreadsheetml/2006/main" count="365" uniqueCount="73">
  <si>
    <t>index</t>
  </si>
  <si>
    <t>type</t>
  </si>
  <si>
    <t>ref</t>
  </si>
  <si>
    <t>x</t>
  </si>
  <si>
    <t>z</t>
  </si>
  <si>
    <t>y</t>
  </si>
  <si>
    <t>step</t>
  </si>
  <si>
    <t>master</t>
  </si>
  <si>
    <t>corner</t>
  </si>
  <si>
    <t>UNSET</t>
  </si>
  <si>
    <t>SURFACE</t>
  </si>
  <si>
    <t>YES</t>
  </si>
  <si>
    <t>NO</t>
  </si>
  <si>
    <t>DOWN</t>
  </si>
  <si>
    <t>LEFT</t>
  </si>
  <si>
    <t>RIGHT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</si>
  <si>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</si>
  <si>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</si>
  <si>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</si>
  <si>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</si>
  <si>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</si>
  <si>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</si>
  <si>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</si>
  <si>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</si>
  <si>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</si>
  <si>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</si>
  <si>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</si>
  <si>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</si>
  <si>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</si>
  <si>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</si>
  <si>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</si>
  <si>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</si>
  <si>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</si>
  <si>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</si>
  <si>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</si>
  <si>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</si>
  <si>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NONE</t>
  </si>
  <si>
    <t>DOWN LEFT</t>
  </si>
  <si>
    <t>DOWN RIGHT</t>
  </si>
  <si>
    <t>UP LEFT</t>
  </si>
  <si>
    <t>UP</t>
  </si>
  <si>
    <t>UP RIGHT</t>
  </si>
  <si>
    <t>x1</t>
  </si>
  <si>
    <t>y1</t>
  </si>
  <si>
    <t>z1</t>
  </si>
  <si>
    <t>S4</t>
  </si>
  <si>
    <t>S5</t>
  </si>
  <si>
    <t>S6</t>
  </si>
  <si>
    <t>S3</t>
  </si>
  <si>
    <t>ELEMENT</t>
  </si>
  <si>
    <t>DIM</t>
  </si>
  <si>
    <t>X</t>
  </si>
  <si>
    <t>X2</t>
  </si>
  <si>
    <t>Y2</t>
  </si>
  <si>
    <t>Z2</t>
  </si>
  <si>
    <t>ECKS</t>
  </si>
  <si>
    <t>WHY</t>
  </si>
  <si>
    <t>ZEE</t>
  </si>
  <si>
    <t>up</t>
  </si>
  <si>
    <t>down</t>
  </si>
  <si>
    <t>left</t>
  </si>
  <si>
    <t>right</t>
  </si>
  <si>
    <t>analysis</t>
  </si>
  <si>
    <t>abaqus</t>
  </si>
  <si>
    <t>calculiX</t>
  </si>
  <si>
    <t>C</t>
  </si>
  <si>
    <t>C3D20T</t>
  </si>
  <si>
    <t>?</t>
  </si>
  <si>
    <t>T</t>
  </si>
  <si>
    <t>DC3D20</t>
  </si>
  <si>
    <t>S</t>
  </si>
  <si>
    <t>C3D20</t>
  </si>
  <si>
    <t xml:space="preserve">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</si>
</sst>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3"/>
    <xf numFmtId="0" fontId="1" fillId="6" borderId="3"/>
  </cellStyleXfs>
  <cellXfs count="18">
    <xf numFmtId="0" fontId="0" fillId="0" borderId="0" xfId="0"/>
    <xf numFmtId="0" fontId="1" fillId="5" borderId="3" xfId="4"/>
    <xf numFmtId="0" fontId="1" fillId="6" borderId="3" xfId="5"/>
    <xf numFmtId="0" fontId="4" fillId="4" borderId="4" xfId="3" applyBorder="1"/>
    <xf numFmtId="0" fontId="4" fillId="4" borderId="5" xfId="3" applyBorder="1"/>
    <xf numFmtId="0" fontId="0" fillId="0" borderId="3" xfId="0" applyBorder="1"/>
    <xf numFmtId="0" fontId="2" fillId="2" borderId="3" xfId="1" applyBorder="1"/>
    <xf numFmtId="0" fontId="3" fillId="3" borderId="3" xfId="2" applyBorder="1"/>
    <xf numFmtId="0" fontId="1" fillId="5" borderId="6" xfId="4" applyBorder="1"/>
    <xf numFmtId="0" fontId="1" fillId="6" borderId="6" xfId="5" applyBorder="1"/>
    <xf numFmtId="0" fontId="1" fillId="5" borderId="7" xfId="4" applyBorder="1"/>
    <xf numFmtId="0" fontId="1" fillId="6" borderId="7" xfId="5" applyBorder="1"/>
    <xf numFmtId="0" fontId="4" fillId="4" borderId="8" xfId="3" applyBorder="1"/>
    <xf numFmtId="0" fontId="4" fillId="4" borderId="9" xfId="3" applyBorder="1"/>
    <xf numFmtId="0" fontId="4" fillId="4" borderId="10" xfId="3" applyBorder="1"/>
    <xf numFmtId="0" fontId="1" fillId="5" borderId="11" xfId="4" applyBorder="1"/>
    <xf numFmtId="0" fontId="1" fillId="5" borderId="5" xfId="4" applyBorder="1"/>
    <xf numFmtId="0" fontId="1" fillId="5" borderId="12" xfId="4" applyBorder="1"/>
  </cellXfs>
  <cellStyles count="6">
    <cellStyle name="Accent3" xfId="3" builtinId="37"/>
    <cellStyle name="Input" xfId="1" builtinId="20"/>
    <cellStyle name="Normal" xfId="0" builtinId="0"/>
    <cellStyle name="Output" xfId="2" builtinId="21"/>
    <cellStyle name="Style 1" xfId="4" xr:uid="{6AFEB1BB-086C-409A-9105-412C2D4E96CB}"/>
    <cellStyle name="Style 2" xfId="5" xr:uid="{40178E74-2405-4B5F-998B-CD18F9AB1AA4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75883058174348E-2"/>
          <c:y val="3.8574928644054297E-2"/>
          <c:w val="0.89125144710446547"/>
          <c:h val="0.9503246057660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CIRCLE!$S$1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CIRCLE!$V$2:$V$41</c:f>
              <c:numCache>
                <c:formatCode>General</c:formatCode>
                <c:ptCount val="40"/>
                <c:pt idx="0">
                  <c:v>-0.35355339059327379</c:v>
                </c:pt>
                <c:pt idx="1">
                  <c:v>-0.23570226039551584</c:v>
                </c:pt>
                <c:pt idx="2">
                  <c:v>-0.16666666499999999</c:v>
                </c:pt>
                <c:pt idx="3">
                  <c:v>0</c:v>
                </c:pt>
                <c:pt idx="4">
                  <c:v>0.16666666499999999</c:v>
                </c:pt>
                <c:pt idx="5">
                  <c:v>0.23570226039551589</c:v>
                </c:pt>
                <c:pt idx="6">
                  <c:v>0.35355339059327379</c:v>
                </c:pt>
                <c:pt idx="7">
                  <c:v>-0.44095855184409843</c:v>
                </c:pt>
                <c:pt idx="8">
                  <c:v>-0.16666666499999999</c:v>
                </c:pt>
                <c:pt idx="9">
                  <c:v>0.16666666499999999</c:v>
                </c:pt>
                <c:pt idx="10">
                  <c:v>0.44095855184409843</c:v>
                </c:pt>
                <c:pt idx="11">
                  <c:v>-0.5</c:v>
                </c:pt>
                <c:pt idx="12">
                  <c:v>-0.32394177193585</c:v>
                </c:pt>
                <c:pt idx="13">
                  <c:v>-0.16666666499999999</c:v>
                </c:pt>
                <c:pt idx="14">
                  <c:v>0</c:v>
                </c:pt>
                <c:pt idx="15">
                  <c:v>0.16666666499999999</c:v>
                </c:pt>
                <c:pt idx="16">
                  <c:v>0.32394177193585005</c:v>
                </c:pt>
                <c:pt idx="17">
                  <c:v>0.5</c:v>
                </c:pt>
                <c:pt idx="18">
                  <c:v>-0.5</c:v>
                </c:pt>
                <c:pt idx="19">
                  <c:v>-0.16666666499999999</c:v>
                </c:pt>
                <c:pt idx="20">
                  <c:v>0.16666666499999999</c:v>
                </c:pt>
                <c:pt idx="21">
                  <c:v>0.5</c:v>
                </c:pt>
                <c:pt idx="22">
                  <c:v>-0.5</c:v>
                </c:pt>
                <c:pt idx="23">
                  <c:v>-0.32394177193585</c:v>
                </c:pt>
                <c:pt idx="24">
                  <c:v>-0.16666666499999999</c:v>
                </c:pt>
                <c:pt idx="25">
                  <c:v>0</c:v>
                </c:pt>
                <c:pt idx="26">
                  <c:v>0.16666666499999999</c:v>
                </c:pt>
                <c:pt idx="27">
                  <c:v>0.32394177193585005</c:v>
                </c:pt>
                <c:pt idx="28">
                  <c:v>0.5</c:v>
                </c:pt>
                <c:pt idx="29">
                  <c:v>-0.44095855184409838</c:v>
                </c:pt>
                <c:pt idx="30">
                  <c:v>-0.16666666499999999</c:v>
                </c:pt>
                <c:pt idx="31">
                  <c:v>0.16666666499999999</c:v>
                </c:pt>
                <c:pt idx="32">
                  <c:v>0.44095855184409838</c:v>
                </c:pt>
                <c:pt idx="33">
                  <c:v>-0.35355339059327379</c:v>
                </c:pt>
                <c:pt idx="34">
                  <c:v>-0.23570226039551584</c:v>
                </c:pt>
                <c:pt idx="35">
                  <c:v>-0.16666666499999999</c:v>
                </c:pt>
                <c:pt idx="36">
                  <c:v>0</c:v>
                </c:pt>
                <c:pt idx="37">
                  <c:v>0.16666666499999999</c:v>
                </c:pt>
                <c:pt idx="38">
                  <c:v>0.23570226039551589</c:v>
                </c:pt>
                <c:pt idx="39">
                  <c:v>0.35355339059327379</c:v>
                </c:pt>
              </c:numCache>
            </c:numRef>
          </c:xVal>
          <c:yVal>
            <c:numRef>
              <c:f>CIRCLE!$W$2:$W$41</c:f>
              <c:numCache>
                <c:formatCode>General</c:formatCode>
                <c:ptCount val="40"/>
                <c:pt idx="0">
                  <c:v>-0.35355339059327379</c:v>
                </c:pt>
                <c:pt idx="1">
                  <c:v>-0.44095855184409843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-0.44095855184409838</c:v>
                </c:pt>
                <c:pt idx="6">
                  <c:v>-0.35355339059327379</c:v>
                </c:pt>
                <c:pt idx="7">
                  <c:v>-0.23570226039551584</c:v>
                </c:pt>
                <c:pt idx="8">
                  <c:v>-0.32394177193585</c:v>
                </c:pt>
                <c:pt idx="9">
                  <c:v>-0.32394177193585</c:v>
                </c:pt>
                <c:pt idx="10">
                  <c:v>-0.23570226039551584</c:v>
                </c:pt>
                <c:pt idx="11">
                  <c:v>-0.16666666499999999</c:v>
                </c:pt>
                <c:pt idx="12">
                  <c:v>-0.16666666499999999</c:v>
                </c:pt>
                <c:pt idx="13">
                  <c:v>-0.16666666499999999</c:v>
                </c:pt>
                <c:pt idx="14">
                  <c:v>-0.16666666499999999</c:v>
                </c:pt>
                <c:pt idx="15">
                  <c:v>-0.16666666499999999</c:v>
                </c:pt>
                <c:pt idx="16">
                  <c:v>-0.16666666499999999</c:v>
                </c:pt>
                <c:pt idx="17">
                  <c:v>-0.16666666499999999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0.16666666499999999</c:v>
                </c:pt>
                <c:pt idx="23">
                  <c:v>0.16666666499999999</c:v>
                </c:pt>
                <c:pt idx="24">
                  <c:v>0.16666666499999999</c:v>
                </c:pt>
                <c:pt idx="25">
                  <c:v>0.16666666499999999</c:v>
                </c:pt>
                <c:pt idx="26">
                  <c:v>0.16666666499999999</c:v>
                </c:pt>
                <c:pt idx="27">
                  <c:v>0.16666666499999999</c:v>
                </c:pt>
                <c:pt idx="28">
                  <c:v>0.16666666499999999</c:v>
                </c:pt>
                <c:pt idx="29">
                  <c:v>0.23570226039551589</c:v>
                </c:pt>
                <c:pt idx="30">
                  <c:v>0.32394177193585005</c:v>
                </c:pt>
                <c:pt idx="31">
                  <c:v>0.32394177193585005</c:v>
                </c:pt>
                <c:pt idx="32">
                  <c:v>0.23570226039551589</c:v>
                </c:pt>
                <c:pt idx="33">
                  <c:v>0.35355339059327379</c:v>
                </c:pt>
                <c:pt idx="34">
                  <c:v>0.44095855184409843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0.44095855184409838</c:v>
                </c:pt>
                <c:pt idx="39">
                  <c:v>0.35355339059327379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5-4E75-BF3E-9415314D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56991"/>
        <c:axId val="993428767"/>
      </c:scatterChart>
      <c:valAx>
        <c:axId val="9980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28767"/>
        <c:crosses val="autoZero"/>
        <c:crossBetween val="midCat"/>
      </c:valAx>
      <c:valAx>
        <c:axId val="9934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420037</xdr:colOff>
      <xdr:row>15</xdr:row>
      <xdr:rowOff>105946</xdr:rowOff>
    </xdr:from>
    <xdr:to>
      <xdr:col>45</xdr:col>
      <xdr:colOff>24010</xdr:colOff>
      <xdr:row>58</xdr:row>
      <xdr:rowOff>177948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5C28F-0603-4A72-9007-B9E4E055C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995C3-95B9-48DD-9110-20B748E901EE}" name="Table1" displayName="Table1" ref="A1:L41" totalsRowShown="0" headerRowDxfId="16" headerRowBorderDxfId="15" tableBorderDxfId="14" totalsRowBorderDxfId="13" headerRowCellStyle="Accent3" dataCellStyle="Style 1">
  <autoFilter ref="A1:L41" xr:uid="{940D0F44-8798-43D6-9A74-7617CCDC1C70}"/>
  <tableColumns count="12">
    <tableColumn id="1" xr3:uid="{C1D48D84-A55E-4FEA-906C-8094D5B3E1EA}" name="index" dataDxfId="12" dataCellStyle="Style 1"/>
    <tableColumn id="2" xr3:uid="{B7A60890-906A-419E-BDC9-A56CBDC31F51}" name="type" dataCellStyle="Style 1"/>
    <tableColumn id="3" xr3:uid="{DB4705D1-4065-4416-B34D-E362227CE6C4}" name="ref" dataCellStyle="Style 1"/>
    <tableColumn id="4" xr3:uid="{D969E5C7-BAB2-463B-B2E4-DC630F2DDDA6}" name="x" dataCellStyle="Style 1"/>
    <tableColumn id="5" xr3:uid="{E98C268F-BDBE-4AF5-BFD9-E3B9D94A2E43}" name="z" dataCellStyle="Style 1"/>
    <tableColumn id="6" xr3:uid="{D87EEB24-D275-4A2B-94A6-F864B5B79D8E}" name="y" dataCellStyle="Style 1"/>
    <tableColumn id="7" xr3:uid="{1A7A49CB-8864-4FD7-93D6-79DF455D1C61}" name="step" dataCellStyle="Style 1"/>
    <tableColumn id="8" xr3:uid="{B95668ED-D9BC-4ADE-A37D-73809A756E9D}" name="master" dataCellStyle="Style 1"/>
    <tableColumn id="9" xr3:uid="{EF7E08E4-1E54-484F-B20D-E7D6A0223663}" name="corner" dataDxfId="11" dataCellStyle="Style 1"/>
    <tableColumn id="10" xr3:uid="{E06780FC-3508-4308-B73C-2A1FEE4829A9}" name="X2" dataDxfId="10" dataCellStyle="Style 1">
      <calculatedColumnFormula>Table1[[#This Row],[x]]*(1/0.0003)</calculatedColumnFormula>
    </tableColumn>
    <tableColumn id="11" xr3:uid="{F6C99BA7-5812-4D82-A463-BFEB78BDAC40}" name="Y2" dataCellStyle="Style 1">
      <calculatedColumnFormula>Table1[[#This Row],[z]]*(1/0.0003)</calculatedColumnFormula>
    </tableColumn>
    <tableColumn id="12" xr3:uid="{6AC41E1C-19F2-4E67-80F9-60689C47049E}" name="Z2" dataCellStyle="Style 1">
      <calculatedColumnFormula>Table1[[#This Row],[y]]*(1/0.00015)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D2200-7E70-49C8-857C-46741A2CE13E}" name="Table13" displayName="Table13" ref="A1:M41" totalsRowShown="0" headerRowDxfId="9" headerRowBorderDxfId="8" tableBorderDxfId="7" totalsRowBorderDxfId="6" headerRowCellStyle="Accent3" dataCellStyle="Style 1">
  <autoFilter ref="A1:M41" xr:uid="{2E507E86-81F0-405E-9ADF-41E601FAE5D2}"/>
  <tableColumns count="13">
    <tableColumn id="1" xr3:uid="{BE817F59-D475-4C53-8B60-4CB5C786669A}" name="index" dataDxfId="5" dataCellStyle="Style 1"/>
    <tableColumn id="2" xr3:uid="{4B62D2F2-26D9-4965-8BCD-6E6BD7378771}" name="type" dataCellStyle="Style 1"/>
    <tableColumn id="3" xr3:uid="{99D1DA9C-6708-4515-B1FC-3EA603679DB7}" name="ref" dataCellStyle="Style 1"/>
    <tableColumn id="4" xr3:uid="{4889CE6B-AD18-466D-8790-483DE3E14E89}" name="x" dataCellStyle="Style 1"/>
    <tableColumn id="5" xr3:uid="{9E66826C-1565-4CFD-A3F1-7B015483A695}" name="z" dataCellStyle="Style 1"/>
    <tableColumn id="6" xr3:uid="{80516293-7FFA-46E6-B564-D0D2520E14F3}" name="y" dataCellStyle="Style 1"/>
    <tableColumn id="7" xr3:uid="{645EB9C5-D90C-429C-A1F3-21053345B964}" name="step" dataCellStyle="Style 1"/>
    <tableColumn id="8" xr3:uid="{782BB25F-B67F-4F5A-9A84-03DDE88B5A3B}" name="master" dataCellStyle="Style 1"/>
    <tableColumn id="9" xr3:uid="{213CC44B-D204-4492-AC71-61187CA57B7E}" name="corner" dataDxfId="4" dataCellStyle="Style 1"/>
    <tableColumn id="10" xr3:uid="{DB6C857F-074D-4421-BFA3-ABD47BE9FCB0}" name="up" dataDxfId="3" dataCellStyle="Style 1">
      <calculatedColumnFormula>Table13[[#This Row],[z]]=1</calculatedColumnFormula>
    </tableColumn>
    <tableColumn id="11" xr3:uid="{E9514BDF-551D-435D-9515-4F0DA2438132}" name="down" dataDxfId="2" dataCellStyle="Style 1">
      <calculatedColumnFormula>Table13[[#This Row],[z]]=0</calculatedColumnFormula>
    </tableColumn>
    <tableColumn id="12" xr3:uid="{EDE36100-18D1-4B0F-9E05-164E310228C1}" name="left" dataDxfId="1" dataCellStyle="Style 1">
      <calculatedColumnFormula>Table13[[#This Row],[x]]=0</calculatedColumnFormula>
    </tableColumn>
    <tableColumn id="13" xr3:uid="{AF64F696-D734-45D5-B3D0-FE2A2BF3CF79}" name="right" dataDxfId="0" dataCellStyle="Style 1">
      <calculatedColumnFormula>Table13[[#This Row],[x]]=1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DBBB-02A8-4134-B102-849095C7B894}">
  <dimension ref="A1:R7"/>
  <sheetViews>
    <sheetView workbookViewId="0">
      <selection activeCell="S7" sqref="S7"/>
    </sheetView>
  </sheetViews>
  <sheetFormatPr defaultRowHeight="15" x14ac:dyDescent="0.25"/>
  <cols>
    <col min="1" max="1" width="9.5703125" bestFit="1" customWidth="1"/>
  </cols>
  <sheetData>
    <row r="1" spans="1:18" x14ac:dyDescent="0.25">
      <c r="A1" t="s">
        <v>62</v>
      </c>
      <c r="B1" t="s">
        <v>63</v>
      </c>
      <c r="C1" t="s">
        <v>64</v>
      </c>
    </row>
    <row r="2" spans="1:18" x14ac:dyDescent="0.25">
      <c r="A2" t="s">
        <v>65</v>
      </c>
      <c r="B2" t="s">
        <v>66</v>
      </c>
      <c r="C2" t="s">
        <v>67</v>
      </c>
    </row>
    <row r="3" spans="1:18" x14ac:dyDescent="0.25">
      <c r="A3" t="s">
        <v>68</v>
      </c>
      <c r="B3" t="s">
        <v>69</v>
      </c>
      <c r="C3" t="s">
        <v>67</v>
      </c>
    </row>
    <row r="4" spans="1:18" x14ac:dyDescent="0.25">
      <c r="A4" t="s">
        <v>70</v>
      </c>
      <c r="B4" t="s">
        <v>71</v>
      </c>
      <c r="C4" t="s">
        <v>67</v>
      </c>
    </row>
    <row r="7" spans="1:18" x14ac:dyDescent="0.25">
      <c r="R7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17BF-AB4C-483C-AD44-E0DFADE4518C}">
  <dimension ref="A1:L41"/>
  <sheetViews>
    <sheetView topLeftCell="B1" zoomScaleNormal="100" workbookViewId="0">
      <selection activeCell="P37" sqref="P37"/>
    </sheetView>
  </sheetViews>
  <sheetFormatPr defaultRowHeight="15" x14ac:dyDescent="0.25"/>
  <cols>
    <col min="2" max="2" width="8.85546875" bestFit="1" customWidth="1"/>
    <col min="8" max="8" width="12.7109375" bestFit="1" customWidth="1"/>
  </cols>
  <sheetData>
    <row r="1" spans="1:12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3" t="s">
        <v>52</v>
      </c>
      <c r="K1" s="13" t="s">
        <v>53</v>
      </c>
      <c r="L1" s="13" t="s">
        <v>54</v>
      </c>
    </row>
    <row r="2" spans="1:12" x14ac:dyDescent="0.25">
      <c r="A2" s="8">
        <v>1</v>
      </c>
      <c r="B2" s="1" t="s">
        <v>10</v>
      </c>
      <c r="C2" s="1">
        <v>-1</v>
      </c>
      <c r="D2" s="1">
        <v>0</v>
      </c>
      <c r="E2" s="1">
        <v>0</v>
      </c>
      <c r="F2" s="1">
        <v>0</v>
      </c>
      <c r="G2" s="1">
        <v>0</v>
      </c>
      <c r="H2" s="1" t="s">
        <v>12</v>
      </c>
      <c r="I2" s="10" t="s">
        <v>11</v>
      </c>
      <c r="J2" s="1">
        <f>Table1[[#This Row],[x]]*(1/0.0003)</f>
        <v>0</v>
      </c>
      <c r="K2" s="1">
        <f>Table1[[#This Row],[z]]*(1/0.0003)</f>
        <v>0</v>
      </c>
      <c r="L2" s="1">
        <f>Table1[[#This Row],[y]]*(1/0.00015)</f>
        <v>0</v>
      </c>
    </row>
    <row r="3" spans="1:12" x14ac:dyDescent="0.25">
      <c r="A3" s="8">
        <v>2</v>
      </c>
      <c r="B3" s="1" t="s">
        <v>10</v>
      </c>
      <c r="C3" s="1">
        <v>-1</v>
      </c>
      <c r="D3" s="1">
        <v>5.0000000000000002E-5</v>
      </c>
      <c r="E3" s="1">
        <v>0</v>
      </c>
      <c r="F3" s="1">
        <v>0</v>
      </c>
      <c r="G3" s="1">
        <v>0</v>
      </c>
      <c r="H3" s="1" t="s">
        <v>13</v>
      </c>
      <c r="I3" s="10" t="s">
        <v>12</v>
      </c>
      <c r="J3" s="1">
        <f>Table1[[#This Row],[x]]*(1/0.0003)</f>
        <v>0.16666666666666669</v>
      </c>
      <c r="K3" s="1">
        <f>Table1[[#This Row],[z]]*(1/0.0003)</f>
        <v>0</v>
      </c>
      <c r="L3" s="1">
        <f>Table1[[#This Row],[y]]*(1/0.00015)</f>
        <v>0</v>
      </c>
    </row>
    <row r="4" spans="1:12" x14ac:dyDescent="0.25">
      <c r="A4" s="8">
        <v>3</v>
      </c>
      <c r="B4" s="1" t="s">
        <v>10</v>
      </c>
      <c r="C4" s="1">
        <v>-1</v>
      </c>
      <c r="D4" s="1">
        <v>1E-4</v>
      </c>
      <c r="E4" s="1">
        <v>0</v>
      </c>
      <c r="F4" s="1">
        <v>0</v>
      </c>
      <c r="G4" s="1">
        <v>0</v>
      </c>
      <c r="H4" s="1" t="s">
        <v>13</v>
      </c>
      <c r="I4" s="10" t="s">
        <v>11</v>
      </c>
      <c r="J4" s="1">
        <f>Table1[[#This Row],[x]]*(1/0.0003)</f>
        <v>0.33333333333333337</v>
      </c>
      <c r="K4" s="1">
        <f>Table1[[#This Row],[z]]*(1/0.0003)</f>
        <v>0</v>
      </c>
      <c r="L4" s="1">
        <f>Table1[[#This Row],[y]]*(1/0.00015)</f>
        <v>0</v>
      </c>
    </row>
    <row r="5" spans="1:12" x14ac:dyDescent="0.25">
      <c r="A5" s="8">
        <v>4</v>
      </c>
      <c r="B5" s="1" t="s">
        <v>10</v>
      </c>
      <c r="C5" s="1">
        <v>-1</v>
      </c>
      <c r="D5" s="1">
        <v>1.4999999999999999E-4</v>
      </c>
      <c r="E5" s="1">
        <v>0</v>
      </c>
      <c r="F5" s="1">
        <v>0</v>
      </c>
      <c r="G5" s="1">
        <v>0</v>
      </c>
      <c r="H5" s="1" t="s">
        <v>13</v>
      </c>
      <c r="I5" s="10" t="s">
        <v>12</v>
      </c>
      <c r="J5" s="1">
        <f>Table1[[#This Row],[x]]*(1/0.0003)</f>
        <v>0.5</v>
      </c>
      <c r="K5" s="1">
        <f>Table1[[#This Row],[z]]*(1/0.0003)</f>
        <v>0</v>
      </c>
      <c r="L5" s="1">
        <f>Table1[[#This Row],[y]]*(1/0.00015)</f>
        <v>0</v>
      </c>
    </row>
    <row r="6" spans="1:12" x14ac:dyDescent="0.25">
      <c r="A6" s="8">
        <v>5</v>
      </c>
      <c r="B6" s="1" t="s">
        <v>10</v>
      </c>
      <c r="C6" s="1">
        <v>-1</v>
      </c>
      <c r="D6" s="1">
        <v>2.0000000000000001E-4</v>
      </c>
      <c r="E6" s="1">
        <v>0</v>
      </c>
      <c r="F6" s="1">
        <v>0</v>
      </c>
      <c r="G6" s="1">
        <v>0</v>
      </c>
      <c r="H6" s="1" t="s">
        <v>13</v>
      </c>
      <c r="I6" s="10" t="s">
        <v>11</v>
      </c>
      <c r="J6" s="1">
        <f>Table1[[#This Row],[x]]*(1/0.0003)</f>
        <v>0.66666666666666674</v>
      </c>
      <c r="K6" s="1">
        <f>Table1[[#This Row],[z]]*(1/0.0003)</f>
        <v>0</v>
      </c>
      <c r="L6" s="1">
        <f>Table1[[#This Row],[y]]*(1/0.00015)</f>
        <v>0</v>
      </c>
    </row>
    <row r="7" spans="1:12" x14ac:dyDescent="0.25">
      <c r="A7" s="8">
        <v>6</v>
      </c>
      <c r="B7" s="1" t="s">
        <v>10</v>
      </c>
      <c r="C7" s="1">
        <v>-1</v>
      </c>
      <c r="D7" s="1">
        <v>2.5000000000000001E-4</v>
      </c>
      <c r="E7" s="1">
        <v>0</v>
      </c>
      <c r="F7" s="1">
        <v>0</v>
      </c>
      <c r="G7" s="1">
        <v>0</v>
      </c>
      <c r="H7" s="1" t="s">
        <v>13</v>
      </c>
      <c r="I7" s="10" t="s">
        <v>12</v>
      </c>
      <c r="J7" s="1">
        <f>Table1[[#This Row],[x]]*(1/0.0003)</f>
        <v>0.83333333333333337</v>
      </c>
      <c r="K7" s="1">
        <f>Table1[[#This Row],[z]]*(1/0.0003)</f>
        <v>0</v>
      </c>
      <c r="L7" s="1">
        <f>Table1[[#This Row],[y]]*(1/0.00015)</f>
        <v>0</v>
      </c>
    </row>
    <row r="8" spans="1:12" x14ac:dyDescent="0.25">
      <c r="A8" s="8">
        <v>7</v>
      </c>
      <c r="B8" s="1" t="s">
        <v>10</v>
      </c>
      <c r="C8" s="1">
        <v>-1</v>
      </c>
      <c r="D8" s="1">
        <v>2.9999999999999997E-4</v>
      </c>
      <c r="E8" s="1">
        <v>0</v>
      </c>
      <c r="F8" s="1">
        <v>0</v>
      </c>
      <c r="G8" s="1">
        <v>0</v>
      </c>
      <c r="H8" s="1" t="s">
        <v>12</v>
      </c>
      <c r="I8" s="10" t="s">
        <v>11</v>
      </c>
      <c r="J8" s="1">
        <f>Table1[[#This Row],[x]]*(1/0.0003)</f>
        <v>1</v>
      </c>
      <c r="K8" s="1">
        <f>Table1[[#This Row],[z]]*(1/0.0003)</f>
        <v>0</v>
      </c>
      <c r="L8" s="1">
        <f>Table1[[#This Row],[y]]*(1/0.00015)</f>
        <v>0</v>
      </c>
    </row>
    <row r="9" spans="1:12" x14ac:dyDescent="0.25">
      <c r="A9" s="9">
        <v>8</v>
      </c>
      <c r="B9" s="2" t="s">
        <v>10</v>
      </c>
      <c r="C9" s="2">
        <v>-1</v>
      </c>
      <c r="D9" s="2">
        <v>0</v>
      </c>
      <c r="E9" s="2">
        <v>5.0000000000000002E-5</v>
      </c>
      <c r="F9" s="2">
        <v>0</v>
      </c>
      <c r="G9" s="2">
        <v>0</v>
      </c>
      <c r="H9" s="2" t="s">
        <v>14</v>
      </c>
      <c r="I9" s="11" t="s">
        <v>12</v>
      </c>
      <c r="J9" s="1">
        <f>Table1[[#This Row],[x]]*(1/0.0003)</f>
        <v>0</v>
      </c>
      <c r="K9" s="1">
        <f>Table1[[#This Row],[z]]*(1/0.0003)</f>
        <v>0.16666666666666669</v>
      </c>
      <c r="L9" s="1">
        <f>Table1[[#This Row],[y]]*(1/0.00015)</f>
        <v>0</v>
      </c>
    </row>
    <row r="10" spans="1:12" x14ac:dyDescent="0.25">
      <c r="A10" s="9">
        <v>9</v>
      </c>
      <c r="B10" s="2" t="s">
        <v>9</v>
      </c>
      <c r="C10" s="2">
        <v>-1</v>
      </c>
      <c r="D10" s="2">
        <v>1E-4</v>
      </c>
      <c r="E10" s="2">
        <v>5.0000000000000002E-5</v>
      </c>
      <c r="F10" s="2">
        <v>0</v>
      </c>
      <c r="G10" s="2">
        <v>0</v>
      </c>
      <c r="H10" s="2" t="s">
        <v>12</v>
      </c>
      <c r="I10" s="11" t="s">
        <v>12</v>
      </c>
      <c r="J10" s="1">
        <f>Table1[[#This Row],[x]]*(1/0.0003)</f>
        <v>0.33333333333333337</v>
      </c>
      <c r="K10" s="1">
        <f>Table1[[#This Row],[z]]*(1/0.0003)</f>
        <v>0.16666666666666669</v>
      </c>
      <c r="L10" s="1">
        <f>Table1[[#This Row],[y]]*(1/0.00015)</f>
        <v>0</v>
      </c>
    </row>
    <row r="11" spans="1:12" x14ac:dyDescent="0.25">
      <c r="A11" s="9">
        <v>10</v>
      </c>
      <c r="B11" s="2" t="s">
        <v>9</v>
      </c>
      <c r="C11" s="2">
        <v>-1</v>
      </c>
      <c r="D11" s="2">
        <v>2.0000000000000001E-4</v>
      </c>
      <c r="E11" s="2">
        <v>5.0000000000000002E-5</v>
      </c>
      <c r="F11" s="2">
        <v>0</v>
      </c>
      <c r="G11" s="2">
        <v>0</v>
      </c>
      <c r="H11" s="2" t="s">
        <v>12</v>
      </c>
      <c r="I11" s="11" t="s">
        <v>12</v>
      </c>
      <c r="J11" s="1">
        <f>Table1[[#This Row],[x]]*(1/0.0003)</f>
        <v>0.66666666666666674</v>
      </c>
      <c r="K11" s="1">
        <f>Table1[[#This Row],[z]]*(1/0.0003)</f>
        <v>0.16666666666666669</v>
      </c>
      <c r="L11" s="1">
        <f>Table1[[#This Row],[y]]*(1/0.00015)</f>
        <v>0</v>
      </c>
    </row>
    <row r="12" spans="1:12" x14ac:dyDescent="0.25">
      <c r="A12" s="9">
        <v>11</v>
      </c>
      <c r="B12" s="2" t="s">
        <v>10</v>
      </c>
      <c r="C12" s="2">
        <v>-1</v>
      </c>
      <c r="D12" s="2">
        <v>2.9999999999999997E-4</v>
      </c>
      <c r="E12" s="2">
        <v>5.0000000000000002E-5</v>
      </c>
      <c r="F12" s="2">
        <v>0</v>
      </c>
      <c r="G12" s="2">
        <v>0</v>
      </c>
      <c r="H12" s="2" t="s">
        <v>15</v>
      </c>
      <c r="I12" s="11" t="s">
        <v>12</v>
      </c>
      <c r="J12" s="1">
        <f>Table1[[#This Row],[x]]*(1/0.0003)</f>
        <v>1</v>
      </c>
      <c r="K12" s="1">
        <f>Table1[[#This Row],[z]]*(1/0.0003)</f>
        <v>0.16666666666666669</v>
      </c>
      <c r="L12" s="1">
        <f>Table1[[#This Row],[y]]*(1/0.00015)</f>
        <v>0</v>
      </c>
    </row>
    <row r="13" spans="1:12" x14ac:dyDescent="0.25">
      <c r="A13" s="8">
        <v>12</v>
      </c>
      <c r="B13" s="1" t="s">
        <v>10</v>
      </c>
      <c r="C13" s="1">
        <v>-1</v>
      </c>
      <c r="D13" s="1">
        <v>0</v>
      </c>
      <c r="E13" s="1">
        <v>1E-4</v>
      </c>
      <c r="F13" s="1">
        <v>0</v>
      </c>
      <c r="G13" s="1">
        <v>0</v>
      </c>
      <c r="H13" s="1" t="s">
        <v>14</v>
      </c>
      <c r="I13" s="10" t="s">
        <v>11</v>
      </c>
      <c r="J13" s="1">
        <f>Table1[[#This Row],[x]]*(1/0.0003)</f>
        <v>0</v>
      </c>
      <c r="K13" s="1">
        <f>Table1[[#This Row],[z]]*(1/0.0003)</f>
        <v>0.33333333333333337</v>
      </c>
      <c r="L13" s="1">
        <f>Table1[[#This Row],[y]]*(1/0.00015)</f>
        <v>0</v>
      </c>
    </row>
    <row r="14" spans="1:12" x14ac:dyDescent="0.25">
      <c r="A14" s="8">
        <v>13</v>
      </c>
      <c r="B14" s="1" t="s">
        <v>9</v>
      </c>
      <c r="C14" s="1">
        <v>-1</v>
      </c>
      <c r="D14" s="1">
        <v>5.0000000000000002E-5</v>
      </c>
      <c r="E14" s="1">
        <v>1E-4</v>
      </c>
      <c r="F14" s="1">
        <v>0</v>
      </c>
      <c r="G14" s="1">
        <v>0</v>
      </c>
      <c r="H14" s="1" t="s">
        <v>12</v>
      </c>
      <c r="I14" s="10" t="s">
        <v>12</v>
      </c>
      <c r="J14" s="1">
        <f>Table1[[#This Row],[x]]*(1/0.0003)</f>
        <v>0.16666666666666669</v>
      </c>
      <c r="K14" s="1">
        <f>Table1[[#This Row],[z]]*(1/0.0003)</f>
        <v>0.33333333333333337</v>
      </c>
      <c r="L14" s="1">
        <f>Table1[[#This Row],[y]]*(1/0.00015)</f>
        <v>0</v>
      </c>
    </row>
    <row r="15" spans="1:12" x14ac:dyDescent="0.25">
      <c r="A15" s="8">
        <v>14</v>
      </c>
      <c r="B15" s="1" t="s">
        <v>9</v>
      </c>
      <c r="C15" s="1">
        <v>-1</v>
      </c>
      <c r="D15" s="1">
        <v>1E-4</v>
      </c>
      <c r="E15" s="1">
        <v>1E-4</v>
      </c>
      <c r="F15" s="1">
        <v>0</v>
      </c>
      <c r="G15" s="1">
        <v>0</v>
      </c>
      <c r="H15" s="1" t="s">
        <v>12</v>
      </c>
      <c r="I15" s="10" t="s">
        <v>11</v>
      </c>
      <c r="J15" s="1">
        <f>Table1[[#This Row],[x]]*(1/0.0003)</f>
        <v>0.33333333333333337</v>
      </c>
      <c r="K15" s="1">
        <f>Table1[[#This Row],[z]]*(1/0.0003)</f>
        <v>0.33333333333333337</v>
      </c>
      <c r="L15" s="1">
        <f>Table1[[#This Row],[y]]*(1/0.00015)</f>
        <v>0</v>
      </c>
    </row>
    <row r="16" spans="1:12" x14ac:dyDescent="0.25">
      <c r="A16" s="8">
        <v>15</v>
      </c>
      <c r="B16" s="1" t="s">
        <v>9</v>
      </c>
      <c r="C16" s="1">
        <v>-1</v>
      </c>
      <c r="D16" s="1">
        <v>1.4999999999999999E-4</v>
      </c>
      <c r="E16" s="1">
        <v>1E-4</v>
      </c>
      <c r="F16" s="1">
        <v>0</v>
      </c>
      <c r="G16" s="1">
        <v>0</v>
      </c>
      <c r="H16" s="1" t="s">
        <v>12</v>
      </c>
      <c r="I16" s="10" t="s">
        <v>12</v>
      </c>
      <c r="J16" s="1">
        <f>Table1[[#This Row],[x]]*(1/0.0003)</f>
        <v>0.5</v>
      </c>
      <c r="K16" s="1">
        <f>Table1[[#This Row],[z]]*(1/0.0003)</f>
        <v>0.33333333333333337</v>
      </c>
      <c r="L16" s="1">
        <f>Table1[[#This Row],[y]]*(1/0.00015)</f>
        <v>0</v>
      </c>
    </row>
    <row r="17" spans="1:12" x14ac:dyDescent="0.25">
      <c r="A17" s="8">
        <v>16</v>
      </c>
      <c r="B17" s="1" t="s">
        <v>9</v>
      </c>
      <c r="C17" s="1">
        <v>-1</v>
      </c>
      <c r="D17" s="1">
        <v>2.0000000000000001E-4</v>
      </c>
      <c r="E17" s="1">
        <v>1E-4</v>
      </c>
      <c r="F17" s="1">
        <v>0</v>
      </c>
      <c r="G17" s="1">
        <v>0</v>
      </c>
      <c r="H17" s="1" t="s">
        <v>12</v>
      </c>
      <c r="I17" s="10" t="s">
        <v>11</v>
      </c>
      <c r="J17" s="1">
        <f>Table1[[#This Row],[x]]*(1/0.0003)</f>
        <v>0.66666666666666674</v>
      </c>
      <c r="K17" s="1">
        <f>Table1[[#This Row],[z]]*(1/0.0003)</f>
        <v>0.33333333333333337</v>
      </c>
      <c r="L17" s="1">
        <f>Table1[[#This Row],[y]]*(1/0.00015)</f>
        <v>0</v>
      </c>
    </row>
    <row r="18" spans="1:12" x14ac:dyDescent="0.25">
      <c r="A18" s="8">
        <v>17</v>
      </c>
      <c r="B18" s="1" t="s">
        <v>9</v>
      </c>
      <c r="C18" s="1">
        <v>-1</v>
      </c>
      <c r="D18" s="1">
        <v>2.5000000000000001E-4</v>
      </c>
      <c r="E18" s="1">
        <v>1E-4</v>
      </c>
      <c r="F18" s="1">
        <v>0</v>
      </c>
      <c r="G18" s="1">
        <v>0</v>
      </c>
      <c r="H18" s="1" t="s">
        <v>12</v>
      </c>
      <c r="I18" s="10" t="s">
        <v>12</v>
      </c>
      <c r="J18" s="1">
        <f>Table1[[#This Row],[x]]*(1/0.0003)</f>
        <v>0.83333333333333337</v>
      </c>
      <c r="K18" s="1">
        <f>Table1[[#This Row],[z]]*(1/0.0003)</f>
        <v>0.33333333333333337</v>
      </c>
      <c r="L18" s="1">
        <f>Table1[[#This Row],[y]]*(1/0.00015)</f>
        <v>0</v>
      </c>
    </row>
    <row r="19" spans="1:12" x14ac:dyDescent="0.25">
      <c r="A19" s="8">
        <v>18</v>
      </c>
      <c r="B19" s="1" t="s">
        <v>10</v>
      </c>
      <c r="C19" s="1">
        <v>-1</v>
      </c>
      <c r="D19" s="1">
        <v>2.9999999999999997E-4</v>
      </c>
      <c r="E19" s="1">
        <v>1E-4</v>
      </c>
      <c r="F19" s="1">
        <v>0</v>
      </c>
      <c r="G19" s="1">
        <v>0</v>
      </c>
      <c r="H19" s="1" t="s">
        <v>15</v>
      </c>
      <c r="I19" s="10" t="s">
        <v>11</v>
      </c>
      <c r="J19" s="1">
        <f>Table1[[#This Row],[x]]*(1/0.0003)</f>
        <v>1</v>
      </c>
      <c r="K19" s="1">
        <f>Table1[[#This Row],[z]]*(1/0.0003)</f>
        <v>0.33333333333333337</v>
      </c>
      <c r="L19" s="1">
        <f>Table1[[#This Row],[y]]*(1/0.00015)</f>
        <v>0</v>
      </c>
    </row>
    <row r="20" spans="1:12" x14ac:dyDescent="0.25">
      <c r="A20" s="9">
        <v>19</v>
      </c>
      <c r="B20" s="2" t="s">
        <v>10</v>
      </c>
      <c r="C20" s="2">
        <v>-1</v>
      </c>
      <c r="D20" s="2">
        <v>0</v>
      </c>
      <c r="E20" s="2">
        <v>1.4999999999999999E-4</v>
      </c>
      <c r="F20" s="2">
        <v>0</v>
      </c>
      <c r="G20" s="2">
        <v>0</v>
      </c>
      <c r="H20" s="2" t="s">
        <v>14</v>
      </c>
      <c r="I20" s="11" t="s">
        <v>12</v>
      </c>
      <c r="J20" s="1">
        <f>Table1[[#This Row],[x]]*(1/0.0003)</f>
        <v>0</v>
      </c>
      <c r="K20" s="1">
        <f>Table1[[#This Row],[z]]*(1/0.0003)</f>
        <v>0.5</v>
      </c>
      <c r="L20" s="1">
        <f>Table1[[#This Row],[y]]*(1/0.00015)</f>
        <v>0</v>
      </c>
    </row>
    <row r="21" spans="1:12" x14ac:dyDescent="0.25">
      <c r="A21" s="9">
        <v>20</v>
      </c>
      <c r="B21" s="2" t="s">
        <v>9</v>
      </c>
      <c r="C21" s="2">
        <v>-1</v>
      </c>
      <c r="D21" s="2">
        <v>1E-4</v>
      </c>
      <c r="E21" s="2">
        <v>1.4999999999999999E-4</v>
      </c>
      <c r="F21" s="2">
        <v>0</v>
      </c>
      <c r="G21" s="2">
        <v>0</v>
      </c>
      <c r="H21" s="2" t="s">
        <v>12</v>
      </c>
      <c r="I21" s="11" t="s">
        <v>12</v>
      </c>
      <c r="J21" s="1">
        <f>Table1[[#This Row],[x]]*(1/0.0003)</f>
        <v>0.33333333333333337</v>
      </c>
      <c r="K21" s="1">
        <f>Table1[[#This Row],[z]]*(1/0.0003)</f>
        <v>0.5</v>
      </c>
      <c r="L21" s="1">
        <f>Table1[[#This Row],[y]]*(1/0.00015)</f>
        <v>0</v>
      </c>
    </row>
    <row r="22" spans="1:12" x14ac:dyDescent="0.25">
      <c r="A22" s="9">
        <v>21</v>
      </c>
      <c r="B22" s="2" t="s">
        <v>9</v>
      </c>
      <c r="C22" s="2">
        <v>-1</v>
      </c>
      <c r="D22" s="2">
        <v>2.0000000000000001E-4</v>
      </c>
      <c r="E22" s="2">
        <v>1.4999999999999999E-4</v>
      </c>
      <c r="F22" s="2">
        <v>0</v>
      </c>
      <c r="G22" s="2">
        <v>0</v>
      </c>
      <c r="H22" s="2" t="s">
        <v>12</v>
      </c>
      <c r="I22" s="11" t="s">
        <v>12</v>
      </c>
      <c r="J22" s="1">
        <f>Table1[[#This Row],[x]]*(1/0.0003)</f>
        <v>0.66666666666666674</v>
      </c>
      <c r="K22" s="1">
        <f>Table1[[#This Row],[z]]*(1/0.0003)</f>
        <v>0.5</v>
      </c>
      <c r="L22" s="1">
        <f>Table1[[#This Row],[y]]*(1/0.00015)</f>
        <v>0</v>
      </c>
    </row>
    <row r="23" spans="1:12" x14ac:dyDescent="0.25">
      <c r="A23" s="9">
        <v>22</v>
      </c>
      <c r="B23" s="2" t="s">
        <v>10</v>
      </c>
      <c r="C23" s="2">
        <v>-1</v>
      </c>
      <c r="D23" s="2">
        <v>2.9999999999999997E-4</v>
      </c>
      <c r="E23" s="2">
        <v>1.4999999999999999E-4</v>
      </c>
      <c r="F23" s="2">
        <v>0</v>
      </c>
      <c r="G23" s="2">
        <v>0</v>
      </c>
      <c r="H23" s="2" t="s">
        <v>15</v>
      </c>
      <c r="I23" s="11" t="s">
        <v>12</v>
      </c>
      <c r="J23" s="1">
        <f>Table1[[#This Row],[x]]*(1/0.0003)</f>
        <v>1</v>
      </c>
      <c r="K23" s="1">
        <f>Table1[[#This Row],[z]]*(1/0.0003)</f>
        <v>0.5</v>
      </c>
      <c r="L23" s="1">
        <f>Table1[[#This Row],[y]]*(1/0.00015)</f>
        <v>0</v>
      </c>
    </row>
    <row r="24" spans="1:12" x14ac:dyDescent="0.25">
      <c r="A24" s="8">
        <v>23</v>
      </c>
      <c r="B24" s="1" t="s">
        <v>10</v>
      </c>
      <c r="C24" s="1">
        <v>-1</v>
      </c>
      <c r="D24" s="1">
        <v>0</v>
      </c>
      <c r="E24" s="1">
        <v>2.0000000000000001E-4</v>
      </c>
      <c r="F24" s="1">
        <v>0</v>
      </c>
      <c r="G24" s="1">
        <v>0</v>
      </c>
      <c r="H24" s="1" t="s">
        <v>14</v>
      </c>
      <c r="I24" s="10" t="s">
        <v>11</v>
      </c>
      <c r="J24" s="1">
        <f>Table1[[#This Row],[x]]*(1/0.0003)</f>
        <v>0</v>
      </c>
      <c r="K24" s="1">
        <f>Table1[[#This Row],[z]]*(1/0.0003)</f>
        <v>0.66666666666666674</v>
      </c>
      <c r="L24" s="1">
        <f>Table1[[#This Row],[y]]*(1/0.00015)</f>
        <v>0</v>
      </c>
    </row>
    <row r="25" spans="1:12" x14ac:dyDescent="0.25">
      <c r="A25" s="8">
        <v>24</v>
      </c>
      <c r="B25" s="1" t="s">
        <v>9</v>
      </c>
      <c r="C25" s="1">
        <v>-1</v>
      </c>
      <c r="D25" s="1">
        <v>5.0000000000000002E-5</v>
      </c>
      <c r="E25" s="1">
        <v>2.0000000000000001E-4</v>
      </c>
      <c r="F25" s="1">
        <v>0</v>
      </c>
      <c r="G25" s="1">
        <v>0</v>
      </c>
      <c r="H25" s="1" t="s">
        <v>12</v>
      </c>
      <c r="I25" s="10" t="s">
        <v>12</v>
      </c>
      <c r="J25" s="1">
        <f>Table1[[#This Row],[x]]*(1/0.0003)</f>
        <v>0.16666666666666669</v>
      </c>
      <c r="K25" s="1">
        <f>Table1[[#This Row],[z]]*(1/0.0003)</f>
        <v>0.66666666666666674</v>
      </c>
      <c r="L25" s="1">
        <f>Table1[[#This Row],[y]]*(1/0.00015)</f>
        <v>0</v>
      </c>
    </row>
    <row r="26" spans="1:12" x14ac:dyDescent="0.25">
      <c r="A26" s="8">
        <v>25</v>
      </c>
      <c r="B26" s="1" t="s">
        <v>9</v>
      </c>
      <c r="C26" s="1">
        <v>-1</v>
      </c>
      <c r="D26" s="1">
        <v>1E-4</v>
      </c>
      <c r="E26" s="1">
        <v>2.0000000000000001E-4</v>
      </c>
      <c r="F26" s="1">
        <v>0</v>
      </c>
      <c r="G26" s="1">
        <v>0</v>
      </c>
      <c r="H26" s="1" t="s">
        <v>12</v>
      </c>
      <c r="I26" s="10" t="s">
        <v>11</v>
      </c>
      <c r="J26" s="1">
        <f>Table1[[#This Row],[x]]*(1/0.0003)</f>
        <v>0.33333333333333337</v>
      </c>
      <c r="K26" s="1">
        <f>Table1[[#This Row],[z]]*(1/0.0003)</f>
        <v>0.66666666666666674</v>
      </c>
      <c r="L26" s="1">
        <f>Table1[[#This Row],[y]]*(1/0.00015)</f>
        <v>0</v>
      </c>
    </row>
    <row r="27" spans="1:12" x14ac:dyDescent="0.25">
      <c r="A27" s="8">
        <v>26</v>
      </c>
      <c r="B27" s="1" t="s">
        <v>9</v>
      </c>
      <c r="C27" s="1">
        <v>-1</v>
      </c>
      <c r="D27" s="1">
        <v>1.4999999999999999E-4</v>
      </c>
      <c r="E27" s="1">
        <v>2.0000000000000001E-4</v>
      </c>
      <c r="F27" s="1">
        <v>0</v>
      </c>
      <c r="G27" s="1">
        <v>0</v>
      </c>
      <c r="H27" s="1" t="s">
        <v>12</v>
      </c>
      <c r="I27" s="10" t="s">
        <v>12</v>
      </c>
      <c r="J27" s="1">
        <f>Table1[[#This Row],[x]]*(1/0.0003)</f>
        <v>0.5</v>
      </c>
      <c r="K27" s="1">
        <f>Table1[[#This Row],[z]]*(1/0.0003)</f>
        <v>0.66666666666666674</v>
      </c>
      <c r="L27" s="1">
        <f>Table1[[#This Row],[y]]*(1/0.00015)</f>
        <v>0</v>
      </c>
    </row>
    <row r="28" spans="1:12" x14ac:dyDescent="0.25">
      <c r="A28" s="8">
        <v>27</v>
      </c>
      <c r="B28" s="1" t="s">
        <v>9</v>
      </c>
      <c r="C28" s="1">
        <v>-1</v>
      </c>
      <c r="D28" s="1">
        <v>2.0000000000000001E-4</v>
      </c>
      <c r="E28" s="1">
        <v>2.0000000000000001E-4</v>
      </c>
      <c r="F28" s="1">
        <v>0</v>
      </c>
      <c r="G28" s="1">
        <v>0</v>
      </c>
      <c r="H28" s="1" t="s">
        <v>12</v>
      </c>
      <c r="I28" s="10" t="s">
        <v>11</v>
      </c>
      <c r="J28" s="1">
        <f>Table1[[#This Row],[x]]*(1/0.0003)</f>
        <v>0.66666666666666674</v>
      </c>
      <c r="K28" s="1">
        <f>Table1[[#This Row],[z]]*(1/0.0003)</f>
        <v>0.66666666666666674</v>
      </c>
      <c r="L28" s="1">
        <f>Table1[[#This Row],[y]]*(1/0.00015)</f>
        <v>0</v>
      </c>
    </row>
    <row r="29" spans="1:12" x14ac:dyDescent="0.25">
      <c r="A29" s="8">
        <v>28</v>
      </c>
      <c r="B29" s="1" t="s">
        <v>9</v>
      </c>
      <c r="C29" s="1">
        <v>-1</v>
      </c>
      <c r="D29" s="1">
        <v>2.5000000000000001E-4</v>
      </c>
      <c r="E29" s="1">
        <v>2.0000000000000001E-4</v>
      </c>
      <c r="F29" s="1">
        <v>0</v>
      </c>
      <c r="G29" s="1">
        <v>0</v>
      </c>
      <c r="H29" s="1" t="s">
        <v>12</v>
      </c>
      <c r="I29" s="10" t="s">
        <v>12</v>
      </c>
      <c r="J29" s="1">
        <f>Table1[[#This Row],[x]]*(1/0.0003)</f>
        <v>0.83333333333333337</v>
      </c>
      <c r="K29" s="1">
        <f>Table1[[#This Row],[z]]*(1/0.0003)</f>
        <v>0.66666666666666674</v>
      </c>
      <c r="L29" s="1">
        <f>Table1[[#This Row],[y]]*(1/0.00015)</f>
        <v>0</v>
      </c>
    </row>
    <row r="30" spans="1:12" x14ac:dyDescent="0.25">
      <c r="A30" s="8">
        <v>29</v>
      </c>
      <c r="B30" s="1" t="s">
        <v>10</v>
      </c>
      <c r="C30" s="1">
        <v>-1</v>
      </c>
      <c r="D30" s="1">
        <v>2.9999999999999997E-4</v>
      </c>
      <c r="E30" s="1">
        <v>2.0000000000000001E-4</v>
      </c>
      <c r="F30" s="1">
        <v>0</v>
      </c>
      <c r="G30" s="1">
        <v>0</v>
      </c>
      <c r="H30" s="1" t="s">
        <v>15</v>
      </c>
      <c r="I30" s="10" t="s">
        <v>11</v>
      </c>
      <c r="J30" s="1">
        <f>Table1[[#This Row],[x]]*(1/0.0003)</f>
        <v>1</v>
      </c>
      <c r="K30" s="1">
        <f>Table1[[#This Row],[z]]*(1/0.0003)</f>
        <v>0.66666666666666674</v>
      </c>
      <c r="L30" s="1">
        <f>Table1[[#This Row],[y]]*(1/0.00015)</f>
        <v>0</v>
      </c>
    </row>
    <row r="31" spans="1:12" x14ac:dyDescent="0.25">
      <c r="A31" s="9">
        <v>30</v>
      </c>
      <c r="B31" s="2" t="s">
        <v>10</v>
      </c>
      <c r="C31" s="2">
        <v>-1</v>
      </c>
      <c r="D31" s="2">
        <v>0</v>
      </c>
      <c r="E31" s="2">
        <v>2.5000000000000001E-4</v>
      </c>
      <c r="F31" s="2">
        <v>0</v>
      </c>
      <c r="G31" s="2">
        <v>0</v>
      </c>
      <c r="H31" s="2" t="s">
        <v>14</v>
      </c>
      <c r="I31" s="11" t="s">
        <v>12</v>
      </c>
      <c r="J31" s="1">
        <f>Table1[[#This Row],[x]]*(1/0.0003)</f>
        <v>0</v>
      </c>
      <c r="K31" s="1">
        <f>Table1[[#This Row],[z]]*(1/0.0003)</f>
        <v>0.83333333333333337</v>
      </c>
      <c r="L31" s="1">
        <f>Table1[[#This Row],[y]]*(1/0.00015)</f>
        <v>0</v>
      </c>
    </row>
    <row r="32" spans="1:12" x14ac:dyDescent="0.25">
      <c r="A32" s="9">
        <v>31</v>
      </c>
      <c r="B32" s="2" t="s">
        <v>9</v>
      </c>
      <c r="C32" s="2">
        <v>-1</v>
      </c>
      <c r="D32" s="2">
        <v>1E-4</v>
      </c>
      <c r="E32" s="2">
        <v>2.5000000000000001E-4</v>
      </c>
      <c r="F32" s="2">
        <v>0</v>
      </c>
      <c r="G32" s="2">
        <v>0</v>
      </c>
      <c r="H32" s="2" t="s">
        <v>12</v>
      </c>
      <c r="I32" s="11" t="s">
        <v>12</v>
      </c>
      <c r="J32" s="1">
        <f>Table1[[#This Row],[x]]*(1/0.0003)</f>
        <v>0.33333333333333337</v>
      </c>
      <c r="K32" s="1">
        <f>Table1[[#This Row],[z]]*(1/0.0003)</f>
        <v>0.83333333333333337</v>
      </c>
      <c r="L32" s="1">
        <f>Table1[[#This Row],[y]]*(1/0.00015)</f>
        <v>0</v>
      </c>
    </row>
    <row r="33" spans="1:12" x14ac:dyDescent="0.25">
      <c r="A33" s="9">
        <v>32</v>
      </c>
      <c r="B33" s="2" t="s">
        <v>9</v>
      </c>
      <c r="C33" s="2">
        <v>-1</v>
      </c>
      <c r="D33" s="2">
        <v>2.0000000000000001E-4</v>
      </c>
      <c r="E33" s="2">
        <v>2.5000000000000001E-4</v>
      </c>
      <c r="F33" s="2">
        <v>0</v>
      </c>
      <c r="G33" s="2">
        <v>0</v>
      </c>
      <c r="H33" s="2" t="s">
        <v>12</v>
      </c>
      <c r="I33" s="11" t="s">
        <v>12</v>
      </c>
      <c r="J33" s="1">
        <f>Table1[[#This Row],[x]]*(1/0.0003)</f>
        <v>0.66666666666666674</v>
      </c>
      <c r="K33" s="1">
        <f>Table1[[#This Row],[z]]*(1/0.0003)</f>
        <v>0.83333333333333337</v>
      </c>
      <c r="L33" s="1">
        <f>Table1[[#This Row],[y]]*(1/0.00015)</f>
        <v>0</v>
      </c>
    </row>
    <row r="34" spans="1:12" x14ac:dyDescent="0.25">
      <c r="A34" s="9">
        <v>33</v>
      </c>
      <c r="B34" s="2" t="s">
        <v>10</v>
      </c>
      <c r="C34" s="2">
        <v>-1</v>
      </c>
      <c r="D34" s="2">
        <v>2.9999999999999997E-4</v>
      </c>
      <c r="E34" s="2">
        <v>2.5000000000000001E-4</v>
      </c>
      <c r="F34" s="2">
        <v>0</v>
      </c>
      <c r="G34" s="2">
        <v>0</v>
      </c>
      <c r="H34" s="2" t="s">
        <v>15</v>
      </c>
      <c r="I34" s="11" t="s">
        <v>12</v>
      </c>
      <c r="J34" s="1">
        <f>Table1[[#This Row],[x]]*(1/0.0003)</f>
        <v>1</v>
      </c>
      <c r="K34" s="1">
        <f>Table1[[#This Row],[z]]*(1/0.0003)</f>
        <v>0.83333333333333337</v>
      </c>
      <c r="L34" s="1">
        <f>Table1[[#This Row],[y]]*(1/0.00015)</f>
        <v>0</v>
      </c>
    </row>
    <row r="35" spans="1:12" x14ac:dyDescent="0.25">
      <c r="A35" s="8">
        <v>34</v>
      </c>
      <c r="B35" s="1" t="s">
        <v>10</v>
      </c>
      <c r="C35" s="1">
        <v>-1</v>
      </c>
      <c r="D35" s="1">
        <v>0</v>
      </c>
      <c r="E35" s="1">
        <v>2.9999999999999997E-4</v>
      </c>
      <c r="F35" s="1">
        <v>0</v>
      </c>
      <c r="G35" s="1">
        <v>0</v>
      </c>
      <c r="H35" s="1" t="s">
        <v>12</v>
      </c>
      <c r="I35" s="10" t="s">
        <v>11</v>
      </c>
      <c r="J35" s="1">
        <f>Table1[[#This Row],[x]]*(1/0.0003)</f>
        <v>0</v>
      </c>
      <c r="K35" s="1">
        <f>Table1[[#This Row],[z]]*(1/0.0003)</f>
        <v>1</v>
      </c>
      <c r="L35" s="1">
        <f>Table1[[#This Row],[y]]*(1/0.00015)</f>
        <v>0</v>
      </c>
    </row>
    <row r="36" spans="1:12" x14ac:dyDescent="0.25">
      <c r="A36" s="8">
        <v>35</v>
      </c>
      <c r="B36" s="1" t="s">
        <v>9</v>
      </c>
      <c r="C36" s="1">
        <v>-1</v>
      </c>
      <c r="D36" s="1">
        <v>5.0000000000000002E-5</v>
      </c>
      <c r="E36" s="1">
        <v>2.9999999999999997E-4</v>
      </c>
      <c r="F36" s="1">
        <v>0</v>
      </c>
      <c r="G36" s="1">
        <v>0</v>
      </c>
      <c r="H36" s="1" t="s">
        <v>40</v>
      </c>
      <c r="I36" s="10" t="s">
        <v>12</v>
      </c>
      <c r="J36" s="1">
        <f>Table1[[#This Row],[x]]*(1/0.0003)</f>
        <v>0.16666666666666669</v>
      </c>
      <c r="K36" s="1">
        <f>Table1[[#This Row],[z]]*(1/0.0003)</f>
        <v>1</v>
      </c>
      <c r="L36" s="1">
        <f>Table1[[#This Row],[y]]*(1/0.00015)</f>
        <v>0</v>
      </c>
    </row>
    <row r="37" spans="1:12" x14ac:dyDescent="0.25">
      <c r="A37" s="8">
        <v>36</v>
      </c>
      <c r="B37" s="1" t="s">
        <v>9</v>
      </c>
      <c r="C37" s="1">
        <v>-1</v>
      </c>
      <c r="D37" s="1">
        <v>1E-4</v>
      </c>
      <c r="E37" s="1">
        <v>2.9999999999999997E-4</v>
      </c>
      <c r="F37" s="1">
        <v>0</v>
      </c>
      <c r="G37" s="1">
        <v>0</v>
      </c>
      <c r="H37" s="1" t="s">
        <v>40</v>
      </c>
      <c r="I37" s="10" t="s">
        <v>11</v>
      </c>
      <c r="J37" s="1">
        <f>Table1[[#This Row],[x]]*(1/0.0003)</f>
        <v>0.33333333333333337</v>
      </c>
      <c r="K37" s="1">
        <f>Table1[[#This Row],[z]]*(1/0.0003)</f>
        <v>1</v>
      </c>
      <c r="L37" s="1">
        <f>Table1[[#This Row],[y]]*(1/0.00015)</f>
        <v>0</v>
      </c>
    </row>
    <row r="38" spans="1:12" x14ac:dyDescent="0.25">
      <c r="A38" s="8">
        <v>37</v>
      </c>
      <c r="B38" s="1" t="s">
        <v>9</v>
      </c>
      <c r="C38" s="1">
        <v>-1</v>
      </c>
      <c r="D38" s="1">
        <v>1.4999999999999999E-4</v>
      </c>
      <c r="E38" s="1">
        <v>2.9999999999999997E-4</v>
      </c>
      <c r="F38" s="1">
        <v>0</v>
      </c>
      <c r="G38" s="1">
        <v>0</v>
      </c>
      <c r="H38" s="1" t="s">
        <v>40</v>
      </c>
      <c r="I38" s="10" t="s">
        <v>12</v>
      </c>
      <c r="J38" s="1">
        <f>Table1[[#This Row],[x]]*(1/0.0003)</f>
        <v>0.5</v>
      </c>
      <c r="K38" s="1">
        <f>Table1[[#This Row],[z]]*(1/0.0003)</f>
        <v>1</v>
      </c>
      <c r="L38" s="1">
        <f>Table1[[#This Row],[y]]*(1/0.00015)</f>
        <v>0</v>
      </c>
    </row>
    <row r="39" spans="1:12" x14ac:dyDescent="0.25">
      <c r="A39" s="8">
        <v>38</v>
      </c>
      <c r="B39" s="1" t="s">
        <v>9</v>
      </c>
      <c r="C39" s="1">
        <v>-1</v>
      </c>
      <c r="D39" s="1">
        <v>2.0000000000000001E-4</v>
      </c>
      <c r="E39" s="1">
        <v>2.9999999999999997E-4</v>
      </c>
      <c r="F39" s="1">
        <v>0</v>
      </c>
      <c r="G39" s="1">
        <v>0</v>
      </c>
      <c r="H39" s="1" t="s">
        <v>40</v>
      </c>
      <c r="I39" s="10" t="s">
        <v>11</v>
      </c>
      <c r="J39" s="1">
        <f>Table1[[#This Row],[x]]*(1/0.0003)</f>
        <v>0.66666666666666674</v>
      </c>
      <c r="K39" s="1">
        <f>Table1[[#This Row],[z]]*(1/0.0003)</f>
        <v>1</v>
      </c>
      <c r="L39" s="1">
        <f>Table1[[#This Row],[y]]*(1/0.00015)</f>
        <v>0</v>
      </c>
    </row>
    <row r="40" spans="1:12" x14ac:dyDescent="0.25">
      <c r="A40" s="8">
        <v>39</v>
      </c>
      <c r="B40" s="1" t="s">
        <v>9</v>
      </c>
      <c r="C40" s="1">
        <v>-1</v>
      </c>
      <c r="D40" s="1">
        <v>2.5000000000000001E-4</v>
      </c>
      <c r="E40" s="1">
        <v>2.9999999999999997E-4</v>
      </c>
      <c r="F40" s="1">
        <v>0</v>
      </c>
      <c r="G40" s="1">
        <v>0</v>
      </c>
      <c r="H40" s="1" t="s">
        <v>40</v>
      </c>
      <c r="I40" s="10" t="s">
        <v>12</v>
      </c>
      <c r="J40" s="1">
        <f>Table1[[#This Row],[x]]*(1/0.0003)</f>
        <v>0.83333333333333337</v>
      </c>
      <c r="K40" s="1">
        <f>Table1[[#This Row],[z]]*(1/0.0003)</f>
        <v>1</v>
      </c>
      <c r="L40" s="1">
        <f>Table1[[#This Row],[y]]*(1/0.00015)</f>
        <v>0</v>
      </c>
    </row>
    <row r="41" spans="1:12" x14ac:dyDescent="0.25">
      <c r="A41" s="15">
        <v>40</v>
      </c>
      <c r="B41" s="16" t="s">
        <v>10</v>
      </c>
      <c r="C41" s="16">
        <v>-1</v>
      </c>
      <c r="D41" s="16">
        <v>2.9999999999999997E-4</v>
      </c>
      <c r="E41" s="16">
        <v>2.9999999999999997E-4</v>
      </c>
      <c r="F41" s="16">
        <v>0</v>
      </c>
      <c r="G41" s="16">
        <v>0</v>
      </c>
      <c r="H41" s="16" t="s">
        <v>12</v>
      </c>
      <c r="I41" s="17" t="s">
        <v>11</v>
      </c>
      <c r="J41" s="1">
        <f>Table1[[#This Row],[x]]*(1/0.0003)</f>
        <v>1</v>
      </c>
      <c r="K41" s="1">
        <f>Table1[[#This Row],[z]]*(1/0.0003)</f>
        <v>1</v>
      </c>
      <c r="L41" s="1">
        <f>Table1[[#This Row],[y]]*(1/0.00015)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0B8D-DA1D-45BC-AC47-5EBD479B717C}">
  <dimension ref="A1:M41"/>
  <sheetViews>
    <sheetView topLeftCell="B1" workbookViewId="0">
      <selection activeCell="G69" sqref="G69"/>
    </sheetView>
  </sheetViews>
  <sheetFormatPr defaultRowHeight="15" x14ac:dyDescent="0.25"/>
  <sheetData>
    <row r="1" spans="1:13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3" t="s">
        <v>58</v>
      </c>
      <c r="K1" s="13" t="s">
        <v>59</v>
      </c>
      <c r="L1" s="13" t="s">
        <v>60</v>
      </c>
      <c r="M1" s="13" t="s">
        <v>61</v>
      </c>
    </row>
    <row r="2" spans="1:13" x14ac:dyDescent="0.25">
      <c r="A2" s="8">
        <v>1</v>
      </c>
      <c r="B2" s="1" t="s">
        <v>10</v>
      </c>
      <c r="C2" s="1">
        <v>-1</v>
      </c>
      <c r="D2" s="1">
        <v>0.14644660940672621</v>
      </c>
      <c r="E2" s="1">
        <v>0.14644660940672621</v>
      </c>
      <c r="F2" s="1">
        <v>0</v>
      </c>
      <c r="G2" s="1">
        <v>0</v>
      </c>
      <c r="H2" s="1" t="s">
        <v>12</v>
      </c>
      <c r="I2" s="10" t="s">
        <v>11</v>
      </c>
      <c r="J2" s="1" t="b">
        <f>Table13[[#This Row],[z]]=1</f>
        <v>0</v>
      </c>
      <c r="K2" s="1" t="b">
        <f>Table13[[#This Row],[z]]=0</f>
        <v>0</v>
      </c>
      <c r="L2" s="1" t="b">
        <f>Table13[[#This Row],[x]]=0</f>
        <v>0</v>
      </c>
      <c r="M2" s="1" t="b">
        <f>Table13[[#This Row],[x]]=1</f>
        <v>0</v>
      </c>
    </row>
    <row r="3" spans="1:13" x14ac:dyDescent="0.25">
      <c r="A3" s="8">
        <v>2</v>
      </c>
      <c r="B3" s="1" t="s">
        <v>10</v>
      </c>
      <c r="C3" s="1">
        <v>-1</v>
      </c>
      <c r="D3" s="1">
        <v>0.26429773960448416</v>
      </c>
      <c r="E3" s="1">
        <v>5.9041448155901566E-2</v>
      </c>
      <c r="F3" s="1">
        <v>0</v>
      </c>
      <c r="G3" s="1">
        <v>0</v>
      </c>
      <c r="H3" s="1" t="s">
        <v>13</v>
      </c>
      <c r="I3" s="10" t="s">
        <v>12</v>
      </c>
      <c r="J3" s="1" t="b">
        <f>Table13[[#This Row],[z]]=1</f>
        <v>0</v>
      </c>
      <c r="K3" s="1" t="b">
        <f>Table13[[#This Row],[z]]=0</f>
        <v>0</v>
      </c>
      <c r="L3" s="1" t="b">
        <f>Table13[[#This Row],[x]]=0</f>
        <v>0</v>
      </c>
      <c r="M3" s="1" t="b">
        <f>Table13[[#This Row],[x]]=1</f>
        <v>0</v>
      </c>
    </row>
    <row r="4" spans="1:13" x14ac:dyDescent="0.25">
      <c r="A4" s="8">
        <v>3</v>
      </c>
      <c r="B4" s="1" t="s">
        <v>10</v>
      </c>
      <c r="C4" s="1">
        <v>-1</v>
      </c>
      <c r="D4" s="1">
        <v>0.33333333500000001</v>
      </c>
      <c r="E4" s="1">
        <v>0</v>
      </c>
      <c r="F4" s="1">
        <v>0</v>
      </c>
      <c r="G4" s="1">
        <v>0</v>
      </c>
      <c r="H4" s="1" t="s">
        <v>13</v>
      </c>
      <c r="I4" s="10" t="s">
        <v>11</v>
      </c>
      <c r="J4" s="1" t="b">
        <f>Table13[[#This Row],[z]]=1</f>
        <v>0</v>
      </c>
      <c r="K4" s="1" t="b">
        <f>Table13[[#This Row],[z]]=0</f>
        <v>1</v>
      </c>
      <c r="L4" s="1" t="b">
        <f>Table13[[#This Row],[x]]=0</f>
        <v>0</v>
      </c>
      <c r="M4" s="1" t="b">
        <f>Table13[[#This Row],[x]]=1</f>
        <v>0</v>
      </c>
    </row>
    <row r="5" spans="1:13" x14ac:dyDescent="0.25">
      <c r="A5" s="8">
        <v>4</v>
      </c>
      <c r="B5" s="1" t="s">
        <v>10</v>
      </c>
      <c r="C5" s="1">
        <v>-1</v>
      </c>
      <c r="D5" s="1">
        <v>0.5</v>
      </c>
      <c r="E5" s="1">
        <v>0</v>
      </c>
      <c r="F5" s="1">
        <v>0</v>
      </c>
      <c r="G5" s="1">
        <v>0</v>
      </c>
      <c r="H5" s="1" t="s">
        <v>13</v>
      </c>
      <c r="I5" s="10" t="s">
        <v>12</v>
      </c>
      <c r="J5" s="1" t="b">
        <f>Table13[[#This Row],[z]]=1</f>
        <v>0</v>
      </c>
      <c r="K5" s="1" t="b">
        <f>Table13[[#This Row],[z]]=0</f>
        <v>1</v>
      </c>
      <c r="L5" s="1" t="b">
        <f>Table13[[#This Row],[x]]=0</f>
        <v>0</v>
      </c>
      <c r="M5" s="1" t="b">
        <f>Table13[[#This Row],[x]]=1</f>
        <v>0</v>
      </c>
    </row>
    <row r="6" spans="1:13" x14ac:dyDescent="0.25">
      <c r="A6" s="8">
        <v>5</v>
      </c>
      <c r="B6" s="1" t="s">
        <v>10</v>
      </c>
      <c r="C6" s="1">
        <v>-1</v>
      </c>
      <c r="D6" s="1">
        <v>0.66666666499999994</v>
      </c>
      <c r="E6" s="1">
        <v>0</v>
      </c>
      <c r="F6" s="1">
        <v>0</v>
      </c>
      <c r="G6" s="1">
        <v>0</v>
      </c>
      <c r="H6" s="1" t="s">
        <v>13</v>
      </c>
      <c r="I6" s="10" t="s">
        <v>11</v>
      </c>
      <c r="J6" s="1" t="b">
        <f>Table13[[#This Row],[z]]=1</f>
        <v>0</v>
      </c>
      <c r="K6" s="1" t="b">
        <f>Table13[[#This Row],[z]]=0</f>
        <v>1</v>
      </c>
      <c r="L6" s="1" t="b">
        <f>Table13[[#This Row],[x]]=0</f>
        <v>0</v>
      </c>
      <c r="M6" s="1" t="b">
        <f>Table13[[#This Row],[x]]=1</f>
        <v>0</v>
      </c>
    </row>
    <row r="7" spans="1:13" x14ac:dyDescent="0.25">
      <c r="A7" s="8">
        <v>6</v>
      </c>
      <c r="B7" s="1" t="s">
        <v>10</v>
      </c>
      <c r="C7" s="1">
        <v>-1</v>
      </c>
      <c r="D7" s="1">
        <v>0.73570226039551589</v>
      </c>
      <c r="E7" s="1">
        <v>5.9041448155901621E-2</v>
      </c>
      <c r="F7" s="1">
        <v>0</v>
      </c>
      <c r="G7" s="1">
        <v>0</v>
      </c>
      <c r="H7" s="1" t="s">
        <v>13</v>
      </c>
      <c r="I7" s="10" t="s">
        <v>12</v>
      </c>
      <c r="J7" s="1" t="b">
        <f>Table13[[#This Row],[z]]=1</f>
        <v>0</v>
      </c>
      <c r="K7" s="1" t="b">
        <f>Table13[[#This Row],[z]]=0</f>
        <v>0</v>
      </c>
      <c r="L7" s="1" t="b">
        <f>Table13[[#This Row],[x]]=0</f>
        <v>0</v>
      </c>
      <c r="M7" s="1" t="b">
        <f>Table13[[#This Row],[x]]=1</f>
        <v>0</v>
      </c>
    </row>
    <row r="8" spans="1:13" x14ac:dyDescent="0.25">
      <c r="A8" s="8">
        <v>7</v>
      </c>
      <c r="B8" s="1" t="s">
        <v>10</v>
      </c>
      <c r="C8" s="1">
        <v>-1</v>
      </c>
      <c r="D8" s="1">
        <v>0.85355339059327373</v>
      </c>
      <c r="E8" s="1">
        <v>0.14644660940672621</v>
      </c>
      <c r="F8" s="1">
        <v>0</v>
      </c>
      <c r="G8" s="1">
        <v>0</v>
      </c>
      <c r="H8" s="1" t="s">
        <v>12</v>
      </c>
      <c r="I8" s="10" t="s">
        <v>11</v>
      </c>
      <c r="J8" s="1" t="b">
        <f>Table13[[#This Row],[z]]=1</f>
        <v>0</v>
      </c>
      <c r="K8" s="1" t="b">
        <f>Table13[[#This Row],[z]]=0</f>
        <v>0</v>
      </c>
      <c r="L8" s="1" t="b">
        <f>Table13[[#This Row],[x]]=0</f>
        <v>0</v>
      </c>
      <c r="M8" s="1" t="b">
        <f>Table13[[#This Row],[x]]=1</f>
        <v>0</v>
      </c>
    </row>
    <row r="9" spans="1:13" x14ac:dyDescent="0.25">
      <c r="A9" s="9">
        <v>8</v>
      </c>
      <c r="B9" s="2" t="s">
        <v>10</v>
      </c>
      <c r="C9" s="2">
        <v>-1</v>
      </c>
      <c r="D9" s="1">
        <v>5.9041448155901566E-2</v>
      </c>
      <c r="E9" s="1">
        <v>0.26429773960448416</v>
      </c>
      <c r="F9" s="1">
        <v>0</v>
      </c>
      <c r="G9" s="2">
        <v>0</v>
      </c>
      <c r="H9" s="2" t="s">
        <v>14</v>
      </c>
      <c r="I9" s="11" t="s">
        <v>12</v>
      </c>
      <c r="J9" s="1" t="b">
        <f>Table13[[#This Row],[z]]=1</f>
        <v>0</v>
      </c>
      <c r="K9" s="1" t="b">
        <f>Table13[[#This Row],[z]]=0</f>
        <v>0</v>
      </c>
      <c r="L9" s="1" t="b">
        <f>Table13[[#This Row],[x]]=0</f>
        <v>0</v>
      </c>
      <c r="M9" s="1" t="b">
        <f>Table13[[#This Row],[x]]=1</f>
        <v>0</v>
      </c>
    </row>
    <row r="10" spans="1:13" x14ac:dyDescent="0.25">
      <c r="A10" s="9">
        <v>9</v>
      </c>
      <c r="B10" s="2" t="s">
        <v>9</v>
      </c>
      <c r="C10" s="2">
        <v>-1</v>
      </c>
      <c r="D10" s="1">
        <v>0.33333333500000001</v>
      </c>
      <c r="E10" s="1">
        <v>0.17605822806415</v>
      </c>
      <c r="F10" s="1">
        <v>0</v>
      </c>
      <c r="G10" s="2">
        <v>0</v>
      </c>
      <c r="H10" s="2" t="s">
        <v>12</v>
      </c>
      <c r="I10" s="11" t="s">
        <v>12</v>
      </c>
      <c r="J10" s="1" t="b">
        <f>Table13[[#This Row],[z]]=1</f>
        <v>0</v>
      </c>
      <c r="K10" s="1" t="b">
        <f>Table13[[#This Row],[z]]=0</f>
        <v>0</v>
      </c>
      <c r="L10" s="1" t="b">
        <f>Table13[[#This Row],[x]]=0</f>
        <v>0</v>
      </c>
      <c r="M10" s="1" t="b">
        <f>Table13[[#This Row],[x]]=1</f>
        <v>0</v>
      </c>
    </row>
    <row r="11" spans="1:13" x14ac:dyDescent="0.25">
      <c r="A11" s="9">
        <v>10</v>
      </c>
      <c r="B11" s="2" t="s">
        <v>9</v>
      </c>
      <c r="C11" s="2">
        <v>-1</v>
      </c>
      <c r="D11" s="1">
        <v>0.66666666499999994</v>
      </c>
      <c r="E11" s="1">
        <v>0.17605822806415</v>
      </c>
      <c r="F11" s="1">
        <v>0</v>
      </c>
      <c r="G11" s="2">
        <v>0</v>
      </c>
      <c r="H11" s="2" t="s">
        <v>12</v>
      </c>
      <c r="I11" s="11" t="s">
        <v>12</v>
      </c>
      <c r="J11" s="1" t="b">
        <f>Table13[[#This Row],[z]]=1</f>
        <v>0</v>
      </c>
      <c r="K11" s="1" t="b">
        <f>Table13[[#This Row],[z]]=0</f>
        <v>0</v>
      </c>
      <c r="L11" s="1" t="b">
        <f>Table13[[#This Row],[x]]=0</f>
        <v>0</v>
      </c>
      <c r="M11" s="1" t="b">
        <f>Table13[[#This Row],[x]]=1</f>
        <v>0</v>
      </c>
    </row>
    <row r="12" spans="1:13" x14ac:dyDescent="0.25">
      <c r="A12" s="9">
        <v>11</v>
      </c>
      <c r="B12" s="2" t="s">
        <v>10</v>
      </c>
      <c r="C12" s="2">
        <v>-1</v>
      </c>
      <c r="D12" s="1">
        <v>0.94095855184409838</v>
      </c>
      <c r="E12" s="1">
        <v>0.26429773960448416</v>
      </c>
      <c r="F12" s="1">
        <v>0</v>
      </c>
      <c r="G12" s="2">
        <v>0</v>
      </c>
      <c r="H12" s="2" t="s">
        <v>15</v>
      </c>
      <c r="I12" s="11" t="s">
        <v>12</v>
      </c>
      <c r="J12" s="1" t="b">
        <f>Table13[[#This Row],[z]]=1</f>
        <v>0</v>
      </c>
      <c r="K12" s="1" t="b">
        <f>Table13[[#This Row],[z]]=0</f>
        <v>0</v>
      </c>
      <c r="L12" s="1" t="b">
        <f>Table13[[#This Row],[x]]=0</f>
        <v>0</v>
      </c>
      <c r="M12" s="1" t="b">
        <f>Table13[[#This Row],[x]]=1</f>
        <v>0</v>
      </c>
    </row>
    <row r="13" spans="1:13" x14ac:dyDescent="0.25">
      <c r="A13" s="8">
        <v>12</v>
      </c>
      <c r="B13" s="1" t="s">
        <v>10</v>
      </c>
      <c r="C13" s="1">
        <v>-1</v>
      </c>
      <c r="D13" s="1">
        <v>0</v>
      </c>
      <c r="E13" s="1">
        <v>0.33333333500000001</v>
      </c>
      <c r="F13" s="1">
        <v>0</v>
      </c>
      <c r="G13" s="1">
        <v>0</v>
      </c>
      <c r="H13" s="1" t="s">
        <v>14</v>
      </c>
      <c r="I13" s="10" t="s">
        <v>11</v>
      </c>
      <c r="J13" s="1" t="b">
        <f>Table13[[#This Row],[z]]=1</f>
        <v>0</v>
      </c>
      <c r="K13" s="1" t="b">
        <f>Table13[[#This Row],[z]]=0</f>
        <v>0</v>
      </c>
      <c r="L13" s="1" t="b">
        <f>Table13[[#This Row],[x]]=0</f>
        <v>1</v>
      </c>
      <c r="M13" s="1" t="b">
        <f>Table13[[#This Row],[x]]=1</f>
        <v>0</v>
      </c>
    </row>
    <row r="14" spans="1:13" x14ac:dyDescent="0.25">
      <c r="A14" s="8">
        <v>13</v>
      </c>
      <c r="B14" s="1" t="s">
        <v>9</v>
      </c>
      <c r="C14" s="1">
        <v>-1</v>
      </c>
      <c r="D14" s="1">
        <v>0.17605822806415</v>
      </c>
      <c r="E14" s="1">
        <v>0.33333333500000001</v>
      </c>
      <c r="F14" s="1">
        <v>0</v>
      </c>
      <c r="G14" s="1">
        <v>0</v>
      </c>
      <c r="H14" s="1" t="s">
        <v>12</v>
      </c>
      <c r="I14" s="10" t="s">
        <v>12</v>
      </c>
      <c r="J14" s="1" t="b">
        <f>Table13[[#This Row],[z]]=1</f>
        <v>0</v>
      </c>
      <c r="K14" s="1" t="b">
        <f>Table13[[#This Row],[z]]=0</f>
        <v>0</v>
      </c>
      <c r="L14" s="1" t="b">
        <f>Table13[[#This Row],[x]]=0</f>
        <v>0</v>
      </c>
      <c r="M14" s="1" t="b">
        <f>Table13[[#This Row],[x]]=1</f>
        <v>0</v>
      </c>
    </row>
    <row r="15" spans="1:13" x14ac:dyDescent="0.25">
      <c r="A15" s="8">
        <v>14</v>
      </c>
      <c r="B15" s="1" t="s">
        <v>9</v>
      </c>
      <c r="C15" s="1">
        <v>-1</v>
      </c>
      <c r="D15" s="1">
        <v>0.33333333500000001</v>
      </c>
      <c r="E15" s="1">
        <v>0.33333333500000001</v>
      </c>
      <c r="F15" s="1">
        <v>0</v>
      </c>
      <c r="G15" s="1">
        <v>0</v>
      </c>
      <c r="H15" s="1" t="s">
        <v>12</v>
      </c>
      <c r="I15" s="10" t="s">
        <v>11</v>
      </c>
      <c r="J15" s="1" t="b">
        <f>Table13[[#This Row],[z]]=1</f>
        <v>0</v>
      </c>
      <c r="K15" s="1" t="b">
        <f>Table13[[#This Row],[z]]=0</f>
        <v>0</v>
      </c>
      <c r="L15" s="1" t="b">
        <f>Table13[[#This Row],[x]]=0</f>
        <v>0</v>
      </c>
      <c r="M15" s="1" t="b">
        <f>Table13[[#This Row],[x]]=1</f>
        <v>0</v>
      </c>
    </row>
    <row r="16" spans="1:13" x14ac:dyDescent="0.25">
      <c r="A16" s="8">
        <v>15</v>
      </c>
      <c r="B16" s="1" t="s">
        <v>9</v>
      </c>
      <c r="C16" s="1">
        <v>-1</v>
      </c>
      <c r="D16" s="1">
        <v>0.5</v>
      </c>
      <c r="E16" s="1">
        <v>0.33333333500000001</v>
      </c>
      <c r="F16" s="1">
        <v>0</v>
      </c>
      <c r="G16" s="1">
        <v>0</v>
      </c>
      <c r="H16" s="1" t="s">
        <v>12</v>
      </c>
      <c r="I16" s="10" t="s">
        <v>12</v>
      </c>
      <c r="J16" s="1" t="b">
        <f>Table13[[#This Row],[z]]=1</f>
        <v>0</v>
      </c>
      <c r="K16" s="1" t="b">
        <f>Table13[[#This Row],[z]]=0</f>
        <v>0</v>
      </c>
      <c r="L16" s="1" t="b">
        <f>Table13[[#This Row],[x]]=0</f>
        <v>0</v>
      </c>
      <c r="M16" s="1" t="b">
        <f>Table13[[#This Row],[x]]=1</f>
        <v>0</v>
      </c>
    </row>
    <row r="17" spans="1:13" x14ac:dyDescent="0.25">
      <c r="A17" s="8">
        <v>16</v>
      </c>
      <c r="B17" s="1" t="s">
        <v>9</v>
      </c>
      <c r="C17" s="1">
        <v>-1</v>
      </c>
      <c r="D17" s="1">
        <v>0.66666666499999994</v>
      </c>
      <c r="E17" s="1">
        <v>0.33333333500000001</v>
      </c>
      <c r="F17" s="1">
        <v>0</v>
      </c>
      <c r="G17" s="1">
        <v>0</v>
      </c>
      <c r="H17" s="1" t="s">
        <v>12</v>
      </c>
      <c r="I17" s="10" t="s">
        <v>11</v>
      </c>
      <c r="J17" s="1" t="b">
        <f>Table13[[#This Row],[z]]=1</f>
        <v>0</v>
      </c>
      <c r="K17" s="1" t="b">
        <f>Table13[[#This Row],[z]]=0</f>
        <v>0</v>
      </c>
      <c r="L17" s="1" t="b">
        <f>Table13[[#This Row],[x]]=0</f>
        <v>0</v>
      </c>
      <c r="M17" s="1" t="b">
        <f>Table13[[#This Row],[x]]=1</f>
        <v>0</v>
      </c>
    </row>
    <row r="18" spans="1:13" x14ac:dyDescent="0.25">
      <c r="A18" s="8">
        <v>17</v>
      </c>
      <c r="B18" s="1" t="s">
        <v>9</v>
      </c>
      <c r="C18" s="1">
        <v>-1</v>
      </c>
      <c r="D18" s="1">
        <v>0.82394177193585005</v>
      </c>
      <c r="E18" s="1">
        <v>0.33333333500000001</v>
      </c>
      <c r="F18" s="1">
        <v>0</v>
      </c>
      <c r="G18" s="1">
        <v>0</v>
      </c>
      <c r="H18" s="1" t="s">
        <v>12</v>
      </c>
      <c r="I18" s="10" t="s">
        <v>12</v>
      </c>
      <c r="J18" s="1" t="b">
        <f>Table13[[#This Row],[z]]=1</f>
        <v>0</v>
      </c>
      <c r="K18" s="1" t="b">
        <f>Table13[[#This Row],[z]]=0</f>
        <v>0</v>
      </c>
      <c r="L18" s="1" t="b">
        <f>Table13[[#This Row],[x]]=0</f>
        <v>0</v>
      </c>
      <c r="M18" s="1" t="b">
        <f>Table13[[#This Row],[x]]=1</f>
        <v>0</v>
      </c>
    </row>
    <row r="19" spans="1:13" x14ac:dyDescent="0.25">
      <c r="A19" s="8">
        <v>18</v>
      </c>
      <c r="B19" s="1" t="s">
        <v>10</v>
      </c>
      <c r="C19" s="1">
        <v>-1</v>
      </c>
      <c r="D19" s="1">
        <v>1</v>
      </c>
      <c r="E19" s="1">
        <v>0.33333333500000001</v>
      </c>
      <c r="F19" s="1">
        <v>0</v>
      </c>
      <c r="G19" s="1">
        <v>0</v>
      </c>
      <c r="H19" s="1" t="s">
        <v>15</v>
      </c>
      <c r="I19" s="10" t="s">
        <v>11</v>
      </c>
      <c r="J19" s="1" t="b">
        <f>Table13[[#This Row],[z]]=1</f>
        <v>0</v>
      </c>
      <c r="K19" s="1" t="b">
        <f>Table13[[#This Row],[z]]=0</f>
        <v>0</v>
      </c>
      <c r="L19" s="1" t="b">
        <f>Table13[[#This Row],[x]]=0</f>
        <v>0</v>
      </c>
      <c r="M19" s="1" t="b">
        <f>Table13[[#This Row],[x]]=1</f>
        <v>1</v>
      </c>
    </row>
    <row r="20" spans="1:13" x14ac:dyDescent="0.25">
      <c r="A20" s="9">
        <v>19</v>
      </c>
      <c r="B20" s="2" t="s">
        <v>10</v>
      </c>
      <c r="C20" s="2">
        <v>-1</v>
      </c>
      <c r="D20" s="1">
        <v>0</v>
      </c>
      <c r="E20" s="1">
        <v>0.5</v>
      </c>
      <c r="F20" s="1">
        <v>0</v>
      </c>
      <c r="G20" s="2">
        <v>0</v>
      </c>
      <c r="H20" s="2" t="s">
        <v>14</v>
      </c>
      <c r="I20" s="11" t="s">
        <v>12</v>
      </c>
      <c r="J20" s="1" t="b">
        <f>Table13[[#This Row],[z]]=1</f>
        <v>0</v>
      </c>
      <c r="K20" s="1" t="b">
        <f>Table13[[#This Row],[z]]=0</f>
        <v>0</v>
      </c>
      <c r="L20" s="1" t="b">
        <f>Table13[[#This Row],[x]]=0</f>
        <v>1</v>
      </c>
      <c r="M20" s="1" t="b">
        <f>Table13[[#This Row],[x]]=1</f>
        <v>0</v>
      </c>
    </row>
    <row r="21" spans="1:13" x14ac:dyDescent="0.25">
      <c r="A21" s="9">
        <v>20</v>
      </c>
      <c r="B21" s="2" t="s">
        <v>9</v>
      </c>
      <c r="C21" s="2">
        <v>-1</v>
      </c>
      <c r="D21" s="1">
        <v>0.33333333500000001</v>
      </c>
      <c r="E21" s="1">
        <v>0.5</v>
      </c>
      <c r="F21" s="1">
        <v>0</v>
      </c>
      <c r="G21" s="2">
        <v>0</v>
      </c>
      <c r="H21" s="2" t="s">
        <v>12</v>
      </c>
      <c r="I21" s="11" t="s">
        <v>12</v>
      </c>
      <c r="J21" s="1" t="b">
        <f>Table13[[#This Row],[z]]=1</f>
        <v>0</v>
      </c>
      <c r="K21" s="1" t="b">
        <f>Table13[[#This Row],[z]]=0</f>
        <v>0</v>
      </c>
      <c r="L21" s="1" t="b">
        <f>Table13[[#This Row],[x]]=0</f>
        <v>0</v>
      </c>
      <c r="M21" s="1" t="b">
        <f>Table13[[#This Row],[x]]=1</f>
        <v>0</v>
      </c>
    </row>
    <row r="22" spans="1:13" x14ac:dyDescent="0.25">
      <c r="A22" s="9">
        <v>21</v>
      </c>
      <c r="B22" s="2" t="s">
        <v>9</v>
      </c>
      <c r="C22" s="2">
        <v>-1</v>
      </c>
      <c r="D22" s="1">
        <v>0.66666666499999994</v>
      </c>
      <c r="E22" s="1">
        <v>0.5</v>
      </c>
      <c r="F22" s="1">
        <v>0</v>
      </c>
      <c r="G22" s="2">
        <v>0</v>
      </c>
      <c r="H22" s="2" t="s">
        <v>12</v>
      </c>
      <c r="I22" s="11" t="s">
        <v>12</v>
      </c>
      <c r="J22" s="1" t="b">
        <f>Table13[[#This Row],[z]]=1</f>
        <v>0</v>
      </c>
      <c r="K22" s="1" t="b">
        <f>Table13[[#This Row],[z]]=0</f>
        <v>0</v>
      </c>
      <c r="L22" s="1" t="b">
        <f>Table13[[#This Row],[x]]=0</f>
        <v>0</v>
      </c>
      <c r="M22" s="1" t="b">
        <f>Table13[[#This Row],[x]]=1</f>
        <v>0</v>
      </c>
    </row>
    <row r="23" spans="1:13" x14ac:dyDescent="0.25">
      <c r="A23" s="9">
        <v>22</v>
      </c>
      <c r="B23" s="2" t="s">
        <v>10</v>
      </c>
      <c r="C23" s="2">
        <v>-1</v>
      </c>
      <c r="D23" s="1">
        <v>1</v>
      </c>
      <c r="E23" s="1">
        <v>0.5</v>
      </c>
      <c r="F23" s="1">
        <v>0</v>
      </c>
      <c r="G23" s="2">
        <v>0</v>
      </c>
      <c r="H23" s="2" t="s">
        <v>15</v>
      </c>
      <c r="I23" s="11" t="s">
        <v>12</v>
      </c>
      <c r="J23" s="1" t="b">
        <f>Table13[[#This Row],[z]]=1</f>
        <v>0</v>
      </c>
      <c r="K23" s="1" t="b">
        <f>Table13[[#This Row],[z]]=0</f>
        <v>0</v>
      </c>
      <c r="L23" s="1" t="b">
        <f>Table13[[#This Row],[x]]=0</f>
        <v>0</v>
      </c>
      <c r="M23" s="1" t="b">
        <f>Table13[[#This Row],[x]]=1</f>
        <v>1</v>
      </c>
    </row>
    <row r="24" spans="1:13" x14ac:dyDescent="0.25">
      <c r="A24" s="8">
        <v>23</v>
      </c>
      <c r="B24" s="1" t="s">
        <v>10</v>
      </c>
      <c r="C24" s="1">
        <v>-1</v>
      </c>
      <c r="D24" s="1">
        <v>0</v>
      </c>
      <c r="E24" s="1">
        <v>0.66666666499999994</v>
      </c>
      <c r="F24" s="1">
        <v>0</v>
      </c>
      <c r="G24" s="1">
        <v>0</v>
      </c>
      <c r="H24" s="1" t="s">
        <v>14</v>
      </c>
      <c r="I24" s="10" t="s">
        <v>11</v>
      </c>
      <c r="J24" s="1" t="b">
        <f>Table13[[#This Row],[z]]=1</f>
        <v>0</v>
      </c>
      <c r="K24" s="1" t="b">
        <f>Table13[[#This Row],[z]]=0</f>
        <v>0</v>
      </c>
      <c r="L24" s="1" t="b">
        <f>Table13[[#This Row],[x]]=0</f>
        <v>1</v>
      </c>
      <c r="M24" s="1" t="b">
        <f>Table13[[#This Row],[x]]=1</f>
        <v>0</v>
      </c>
    </row>
    <row r="25" spans="1:13" x14ac:dyDescent="0.25">
      <c r="A25" s="8">
        <v>24</v>
      </c>
      <c r="B25" s="1" t="s">
        <v>9</v>
      </c>
      <c r="C25" s="1">
        <v>-1</v>
      </c>
      <c r="D25" s="1">
        <v>0.17605822806415</v>
      </c>
      <c r="E25" s="1">
        <v>0.66666666499999994</v>
      </c>
      <c r="F25" s="1">
        <v>0</v>
      </c>
      <c r="G25" s="1">
        <v>0</v>
      </c>
      <c r="H25" s="1" t="s">
        <v>12</v>
      </c>
      <c r="I25" s="10" t="s">
        <v>12</v>
      </c>
      <c r="J25" s="1" t="b">
        <f>Table13[[#This Row],[z]]=1</f>
        <v>0</v>
      </c>
      <c r="K25" s="1" t="b">
        <f>Table13[[#This Row],[z]]=0</f>
        <v>0</v>
      </c>
      <c r="L25" s="1" t="b">
        <f>Table13[[#This Row],[x]]=0</f>
        <v>0</v>
      </c>
      <c r="M25" s="1" t="b">
        <f>Table13[[#This Row],[x]]=1</f>
        <v>0</v>
      </c>
    </row>
    <row r="26" spans="1:13" x14ac:dyDescent="0.25">
      <c r="A26" s="8">
        <v>25</v>
      </c>
      <c r="B26" s="1" t="s">
        <v>9</v>
      </c>
      <c r="C26" s="1">
        <v>-1</v>
      </c>
      <c r="D26" s="1">
        <v>0.33333333500000001</v>
      </c>
      <c r="E26" s="1">
        <v>0.66666666499999994</v>
      </c>
      <c r="F26" s="1">
        <v>0</v>
      </c>
      <c r="G26" s="1">
        <v>0</v>
      </c>
      <c r="H26" s="1" t="s">
        <v>12</v>
      </c>
      <c r="I26" s="10" t="s">
        <v>11</v>
      </c>
      <c r="J26" s="1" t="b">
        <f>Table13[[#This Row],[z]]=1</f>
        <v>0</v>
      </c>
      <c r="K26" s="1" t="b">
        <f>Table13[[#This Row],[z]]=0</f>
        <v>0</v>
      </c>
      <c r="L26" s="1" t="b">
        <f>Table13[[#This Row],[x]]=0</f>
        <v>0</v>
      </c>
      <c r="M26" s="1" t="b">
        <f>Table13[[#This Row],[x]]=1</f>
        <v>0</v>
      </c>
    </row>
    <row r="27" spans="1:13" x14ac:dyDescent="0.25">
      <c r="A27" s="8">
        <v>26</v>
      </c>
      <c r="B27" s="1" t="s">
        <v>9</v>
      </c>
      <c r="C27" s="1">
        <v>-1</v>
      </c>
      <c r="D27" s="1">
        <v>0.5</v>
      </c>
      <c r="E27" s="1">
        <v>0.66666666499999994</v>
      </c>
      <c r="F27" s="1">
        <v>0</v>
      </c>
      <c r="G27" s="1">
        <v>0</v>
      </c>
      <c r="H27" s="1" t="s">
        <v>12</v>
      </c>
      <c r="I27" s="10" t="s">
        <v>12</v>
      </c>
      <c r="J27" s="1" t="b">
        <f>Table13[[#This Row],[z]]=1</f>
        <v>0</v>
      </c>
      <c r="K27" s="1" t="b">
        <f>Table13[[#This Row],[z]]=0</f>
        <v>0</v>
      </c>
      <c r="L27" s="1" t="b">
        <f>Table13[[#This Row],[x]]=0</f>
        <v>0</v>
      </c>
      <c r="M27" s="1" t="b">
        <f>Table13[[#This Row],[x]]=1</f>
        <v>0</v>
      </c>
    </row>
    <row r="28" spans="1:13" x14ac:dyDescent="0.25">
      <c r="A28" s="8">
        <v>27</v>
      </c>
      <c r="B28" s="1" t="s">
        <v>9</v>
      </c>
      <c r="C28" s="1">
        <v>-1</v>
      </c>
      <c r="D28" s="1">
        <v>0.66666666499999994</v>
      </c>
      <c r="E28" s="1">
        <v>0.66666666499999994</v>
      </c>
      <c r="F28" s="1">
        <v>0</v>
      </c>
      <c r="G28" s="1">
        <v>0</v>
      </c>
      <c r="H28" s="1" t="s">
        <v>12</v>
      </c>
      <c r="I28" s="10" t="s">
        <v>11</v>
      </c>
      <c r="J28" s="1" t="b">
        <f>Table13[[#This Row],[z]]=1</f>
        <v>0</v>
      </c>
      <c r="K28" s="1" t="b">
        <f>Table13[[#This Row],[z]]=0</f>
        <v>0</v>
      </c>
      <c r="L28" s="1" t="b">
        <f>Table13[[#This Row],[x]]=0</f>
        <v>0</v>
      </c>
      <c r="M28" s="1" t="b">
        <f>Table13[[#This Row],[x]]=1</f>
        <v>0</v>
      </c>
    </row>
    <row r="29" spans="1:13" x14ac:dyDescent="0.25">
      <c r="A29" s="8">
        <v>28</v>
      </c>
      <c r="B29" s="1" t="s">
        <v>9</v>
      </c>
      <c r="C29" s="1">
        <v>-1</v>
      </c>
      <c r="D29" s="1">
        <v>0.82394177193585005</v>
      </c>
      <c r="E29" s="1">
        <v>0.66666666499999994</v>
      </c>
      <c r="F29" s="1">
        <v>0</v>
      </c>
      <c r="G29" s="1">
        <v>0</v>
      </c>
      <c r="H29" s="1" t="s">
        <v>12</v>
      </c>
      <c r="I29" s="10" t="s">
        <v>12</v>
      </c>
      <c r="J29" s="1" t="b">
        <f>Table13[[#This Row],[z]]=1</f>
        <v>0</v>
      </c>
      <c r="K29" s="1" t="b">
        <f>Table13[[#This Row],[z]]=0</f>
        <v>0</v>
      </c>
      <c r="L29" s="1" t="b">
        <f>Table13[[#This Row],[x]]=0</f>
        <v>0</v>
      </c>
      <c r="M29" s="1" t="b">
        <f>Table13[[#This Row],[x]]=1</f>
        <v>0</v>
      </c>
    </row>
    <row r="30" spans="1:13" x14ac:dyDescent="0.25">
      <c r="A30" s="8">
        <v>29</v>
      </c>
      <c r="B30" s="1" t="s">
        <v>10</v>
      </c>
      <c r="C30" s="1">
        <v>-1</v>
      </c>
      <c r="D30" s="1">
        <v>1</v>
      </c>
      <c r="E30" s="1">
        <v>0.66666666499999994</v>
      </c>
      <c r="F30" s="1">
        <v>0</v>
      </c>
      <c r="G30" s="1">
        <v>0</v>
      </c>
      <c r="H30" s="1" t="s">
        <v>15</v>
      </c>
      <c r="I30" s="10" t="s">
        <v>11</v>
      </c>
      <c r="J30" s="1" t="b">
        <f>Table13[[#This Row],[z]]=1</f>
        <v>0</v>
      </c>
      <c r="K30" s="1" t="b">
        <f>Table13[[#This Row],[z]]=0</f>
        <v>0</v>
      </c>
      <c r="L30" s="1" t="b">
        <f>Table13[[#This Row],[x]]=0</f>
        <v>0</v>
      </c>
      <c r="M30" s="1" t="b">
        <f>Table13[[#This Row],[x]]=1</f>
        <v>1</v>
      </c>
    </row>
    <row r="31" spans="1:13" x14ac:dyDescent="0.25">
      <c r="A31" s="9">
        <v>30</v>
      </c>
      <c r="B31" s="2" t="s">
        <v>10</v>
      </c>
      <c r="C31" s="2">
        <v>-1</v>
      </c>
      <c r="D31" s="1">
        <v>5.9041448155901621E-2</v>
      </c>
      <c r="E31" s="1">
        <v>0.73570226039551589</v>
      </c>
      <c r="F31" s="1">
        <v>0</v>
      </c>
      <c r="G31" s="2">
        <v>0</v>
      </c>
      <c r="H31" s="2" t="s">
        <v>14</v>
      </c>
      <c r="I31" s="11" t="s">
        <v>12</v>
      </c>
      <c r="J31" s="1" t="b">
        <f>Table13[[#This Row],[z]]=1</f>
        <v>0</v>
      </c>
      <c r="K31" s="1" t="b">
        <f>Table13[[#This Row],[z]]=0</f>
        <v>0</v>
      </c>
      <c r="L31" s="1" t="b">
        <f>Table13[[#This Row],[x]]=0</f>
        <v>0</v>
      </c>
      <c r="M31" s="1" t="b">
        <f>Table13[[#This Row],[x]]=1</f>
        <v>0</v>
      </c>
    </row>
    <row r="32" spans="1:13" x14ac:dyDescent="0.25">
      <c r="A32" s="9">
        <v>31</v>
      </c>
      <c r="B32" s="2" t="s">
        <v>9</v>
      </c>
      <c r="C32" s="2">
        <v>-1</v>
      </c>
      <c r="D32" s="1">
        <v>0.33333333500000001</v>
      </c>
      <c r="E32" s="1">
        <v>0.82394177193585005</v>
      </c>
      <c r="F32" s="1">
        <v>0</v>
      </c>
      <c r="G32" s="2">
        <v>0</v>
      </c>
      <c r="H32" s="2" t="s">
        <v>12</v>
      </c>
      <c r="I32" s="11" t="s">
        <v>12</v>
      </c>
      <c r="J32" s="1" t="b">
        <f>Table13[[#This Row],[z]]=1</f>
        <v>0</v>
      </c>
      <c r="K32" s="1" t="b">
        <f>Table13[[#This Row],[z]]=0</f>
        <v>0</v>
      </c>
      <c r="L32" s="1" t="b">
        <f>Table13[[#This Row],[x]]=0</f>
        <v>0</v>
      </c>
      <c r="M32" s="1" t="b">
        <f>Table13[[#This Row],[x]]=1</f>
        <v>0</v>
      </c>
    </row>
    <row r="33" spans="1:13" x14ac:dyDescent="0.25">
      <c r="A33" s="9">
        <v>32</v>
      </c>
      <c r="B33" s="2" t="s">
        <v>9</v>
      </c>
      <c r="C33" s="2">
        <v>-1</v>
      </c>
      <c r="D33" s="1">
        <v>0.66666666499999994</v>
      </c>
      <c r="E33" s="1">
        <v>0.82394177193585005</v>
      </c>
      <c r="F33" s="1">
        <v>0</v>
      </c>
      <c r="G33" s="2">
        <v>0</v>
      </c>
      <c r="H33" s="2" t="s">
        <v>12</v>
      </c>
      <c r="I33" s="11" t="s">
        <v>12</v>
      </c>
      <c r="J33" s="1" t="b">
        <f>Table13[[#This Row],[z]]=1</f>
        <v>0</v>
      </c>
      <c r="K33" s="1" t="b">
        <f>Table13[[#This Row],[z]]=0</f>
        <v>0</v>
      </c>
      <c r="L33" s="1" t="b">
        <f>Table13[[#This Row],[x]]=0</f>
        <v>0</v>
      </c>
      <c r="M33" s="1" t="b">
        <f>Table13[[#This Row],[x]]=1</f>
        <v>0</v>
      </c>
    </row>
    <row r="34" spans="1:13" x14ac:dyDescent="0.25">
      <c r="A34" s="9">
        <v>33</v>
      </c>
      <c r="B34" s="2" t="s">
        <v>10</v>
      </c>
      <c r="C34" s="2">
        <v>-1</v>
      </c>
      <c r="D34" s="1">
        <v>0.94095855184409838</v>
      </c>
      <c r="E34" s="1">
        <v>0.73570226039551589</v>
      </c>
      <c r="F34" s="1">
        <v>0</v>
      </c>
      <c r="G34" s="2">
        <v>0</v>
      </c>
      <c r="H34" s="2" t="s">
        <v>15</v>
      </c>
      <c r="I34" s="11" t="s">
        <v>12</v>
      </c>
      <c r="J34" s="1" t="b">
        <f>Table13[[#This Row],[z]]=1</f>
        <v>0</v>
      </c>
      <c r="K34" s="1" t="b">
        <f>Table13[[#This Row],[z]]=0</f>
        <v>0</v>
      </c>
      <c r="L34" s="1" t="b">
        <f>Table13[[#This Row],[x]]=0</f>
        <v>0</v>
      </c>
      <c r="M34" s="1" t="b">
        <f>Table13[[#This Row],[x]]=1</f>
        <v>0</v>
      </c>
    </row>
    <row r="35" spans="1:13" x14ac:dyDescent="0.25">
      <c r="A35" s="8">
        <v>34</v>
      </c>
      <c r="B35" s="1" t="s">
        <v>10</v>
      </c>
      <c r="C35" s="1">
        <v>-1</v>
      </c>
      <c r="D35" s="1">
        <v>0.14644660940672621</v>
      </c>
      <c r="E35" s="1">
        <v>0.85355339059327373</v>
      </c>
      <c r="F35" s="1">
        <v>0</v>
      </c>
      <c r="G35" s="1">
        <v>0</v>
      </c>
      <c r="H35" s="1" t="s">
        <v>12</v>
      </c>
      <c r="I35" s="10" t="s">
        <v>11</v>
      </c>
      <c r="J35" s="1" t="b">
        <f>Table13[[#This Row],[z]]=1</f>
        <v>0</v>
      </c>
      <c r="K35" s="1" t="b">
        <f>Table13[[#This Row],[z]]=0</f>
        <v>0</v>
      </c>
      <c r="L35" s="1" t="b">
        <f>Table13[[#This Row],[x]]=0</f>
        <v>0</v>
      </c>
      <c r="M35" s="1" t="b">
        <f>Table13[[#This Row],[x]]=1</f>
        <v>0</v>
      </c>
    </row>
    <row r="36" spans="1:13" x14ac:dyDescent="0.25">
      <c r="A36" s="8">
        <v>35</v>
      </c>
      <c r="B36" s="1" t="s">
        <v>9</v>
      </c>
      <c r="C36" s="1">
        <v>-1</v>
      </c>
      <c r="D36" s="1">
        <v>0.26429773960448416</v>
      </c>
      <c r="E36" s="1">
        <v>0.94095855184409838</v>
      </c>
      <c r="F36" s="1">
        <v>0</v>
      </c>
      <c r="G36" s="1">
        <v>0</v>
      </c>
      <c r="H36" s="1" t="s">
        <v>40</v>
      </c>
      <c r="I36" s="10" t="s">
        <v>12</v>
      </c>
      <c r="J36" s="1" t="b">
        <f>Table13[[#This Row],[z]]=1</f>
        <v>0</v>
      </c>
      <c r="K36" s="1" t="b">
        <f>Table13[[#This Row],[z]]=0</f>
        <v>0</v>
      </c>
      <c r="L36" s="1" t="b">
        <f>Table13[[#This Row],[x]]=0</f>
        <v>0</v>
      </c>
      <c r="M36" s="1" t="b">
        <f>Table13[[#This Row],[x]]=1</f>
        <v>0</v>
      </c>
    </row>
    <row r="37" spans="1:13" x14ac:dyDescent="0.25">
      <c r="A37" s="8">
        <v>36</v>
      </c>
      <c r="B37" s="1" t="s">
        <v>9</v>
      </c>
      <c r="C37" s="1">
        <v>-1</v>
      </c>
      <c r="D37" s="1">
        <v>0.33333333500000001</v>
      </c>
      <c r="E37" s="1">
        <v>1</v>
      </c>
      <c r="F37" s="1">
        <v>0</v>
      </c>
      <c r="G37" s="1">
        <v>0</v>
      </c>
      <c r="H37" s="1" t="s">
        <v>40</v>
      </c>
      <c r="I37" s="10" t="s">
        <v>11</v>
      </c>
      <c r="J37" s="1" t="b">
        <f>Table13[[#This Row],[z]]=1</f>
        <v>1</v>
      </c>
      <c r="K37" s="1" t="b">
        <f>Table13[[#This Row],[z]]=0</f>
        <v>0</v>
      </c>
      <c r="L37" s="1" t="b">
        <f>Table13[[#This Row],[x]]=0</f>
        <v>0</v>
      </c>
      <c r="M37" s="1" t="b">
        <f>Table13[[#This Row],[x]]=1</f>
        <v>0</v>
      </c>
    </row>
    <row r="38" spans="1:13" x14ac:dyDescent="0.25">
      <c r="A38" s="8">
        <v>37</v>
      </c>
      <c r="B38" s="1" t="s">
        <v>9</v>
      </c>
      <c r="C38" s="1">
        <v>-1</v>
      </c>
      <c r="D38" s="1">
        <v>0.5</v>
      </c>
      <c r="E38" s="1">
        <v>1</v>
      </c>
      <c r="F38" s="1">
        <v>0</v>
      </c>
      <c r="G38" s="1">
        <v>0</v>
      </c>
      <c r="H38" s="1" t="s">
        <v>40</v>
      </c>
      <c r="I38" s="10" t="s">
        <v>12</v>
      </c>
      <c r="J38" s="1" t="b">
        <f>Table13[[#This Row],[z]]=1</f>
        <v>1</v>
      </c>
      <c r="K38" s="1" t="b">
        <f>Table13[[#This Row],[z]]=0</f>
        <v>0</v>
      </c>
      <c r="L38" s="1" t="b">
        <f>Table13[[#This Row],[x]]=0</f>
        <v>0</v>
      </c>
      <c r="M38" s="1" t="b">
        <f>Table13[[#This Row],[x]]=1</f>
        <v>0</v>
      </c>
    </row>
    <row r="39" spans="1:13" x14ac:dyDescent="0.25">
      <c r="A39" s="8">
        <v>38</v>
      </c>
      <c r="B39" s="1" t="s">
        <v>9</v>
      </c>
      <c r="C39" s="1">
        <v>-1</v>
      </c>
      <c r="D39" s="1">
        <v>0.66666666499999994</v>
      </c>
      <c r="E39" s="1">
        <v>1</v>
      </c>
      <c r="F39" s="1">
        <v>0</v>
      </c>
      <c r="G39" s="1">
        <v>0</v>
      </c>
      <c r="H39" s="1" t="s">
        <v>40</v>
      </c>
      <c r="I39" s="10" t="s">
        <v>11</v>
      </c>
      <c r="J39" s="1" t="b">
        <f>Table13[[#This Row],[z]]=1</f>
        <v>1</v>
      </c>
      <c r="K39" s="1" t="b">
        <f>Table13[[#This Row],[z]]=0</f>
        <v>0</v>
      </c>
      <c r="L39" s="1" t="b">
        <f>Table13[[#This Row],[x]]=0</f>
        <v>0</v>
      </c>
      <c r="M39" s="1" t="b">
        <f>Table13[[#This Row],[x]]=1</f>
        <v>0</v>
      </c>
    </row>
    <row r="40" spans="1:13" x14ac:dyDescent="0.25">
      <c r="A40" s="8">
        <v>39</v>
      </c>
      <c r="B40" s="1" t="s">
        <v>9</v>
      </c>
      <c r="C40" s="1">
        <v>-1</v>
      </c>
      <c r="D40" s="1">
        <v>0.73570226039551589</v>
      </c>
      <c r="E40" s="1">
        <v>0.94095855184409838</v>
      </c>
      <c r="F40" s="1">
        <v>0</v>
      </c>
      <c r="G40" s="1">
        <v>0</v>
      </c>
      <c r="H40" s="1" t="s">
        <v>40</v>
      </c>
      <c r="I40" s="10" t="s">
        <v>12</v>
      </c>
      <c r="J40" s="1" t="b">
        <f>Table13[[#This Row],[z]]=1</f>
        <v>0</v>
      </c>
      <c r="K40" s="1" t="b">
        <f>Table13[[#This Row],[z]]=0</f>
        <v>0</v>
      </c>
      <c r="L40" s="1" t="b">
        <f>Table13[[#This Row],[x]]=0</f>
        <v>0</v>
      </c>
      <c r="M40" s="1" t="b">
        <f>Table13[[#This Row],[x]]=1</f>
        <v>0</v>
      </c>
    </row>
    <row r="41" spans="1:13" x14ac:dyDescent="0.25">
      <c r="A41" s="15">
        <v>40</v>
      </c>
      <c r="B41" s="16" t="s">
        <v>10</v>
      </c>
      <c r="C41" s="16">
        <v>-1</v>
      </c>
      <c r="D41" s="1">
        <v>0.85355339059327373</v>
      </c>
      <c r="E41" s="1">
        <v>0.85355339059327373</v>
      </c>
      <c r="F41" s="1">
        <v>0</v>
      </c>
      <c r="G41" s="16">
        <v>0</v>
      </c>
      <c r="H41" s="16" t="s">
        <v>12</v>
      </c>
      <c r="I41" s="17" t="s">
        <v>11</v>
      </c>
      <c r="J41" s="1" t="b">
        <f>Table13[[#This Row],[z]]=1</f>
        <v>0</v>
      </c>
      <c r="K41" s="1" t="b">
        <f>Table13[[#This Row],[z]]=0</f>
        <v>0</v>
      </c>
      <c r="L41" s="1" t="b">
        <f>Table13[[#This Row],[x]]=0</f>
        <v>0</v>
      </c>
      <c r="M41" s="1" t="b">
        <f>Table13[[#This Row],[x]]=1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5DD7-BB9F-4BFE-9281-5681E19815F5}">
  <dimension ref="A1:AA41"/>
  <sheetViews>
    <sheetView tabSelected="1" topLeftCell="AA1" zoomScale="70" zoomScaleNormal="70" workbookViewId="0">
      <selection activeCell="P2" sqref="P2"/>
    </sheetView>
  </sheetViews>
  <sheetFormatPr defaultRowHeight="15" x14ac:dyDescent="0.25"/>
  <cols>
    <col min="13" max="15" width="0" hidden="1" customWidth="1"/>
    <col min="16" max="16" width="12.7109375" bestFit="1" customWidth="1"/>
    <col min="17" max="17" width="9.85546875" bestFit="1" customWidth="1"/>
  </cols>
  <sheetData>
    <row r="1" spans="1:27" x14ac:dyDescent="0.25">
      <c r="A1" t="str">
        <f>NODES!A1</f>
        <v>index</v>
      </c>
      <c r="B1" t="str">
        <f>NODES!B1</f>
        <v>type</v>
      </c>
      <c r="C1" t="str">
        <f>NODES!C1</f>
        <v>ref</v>
      </c>
      <c r="D1" t="str">
        <f>NODES!D1</f>
        <v>x</v>
      </c>
      <c r="E1" t="str">
        <f>NODES!E1</f>
        <v>z</v>
      </c>
      <c r="F1" t="str">
        <f>NODES!F1</f>
        <v>y</v>
      </c>
      <c r="G1" t="str">
        <f>NODES!G1</f>
        <v>step</v>
      </c>
      <c r="H1" t="str">
        <f>NODES!H1</f>
        <v>master</v>
      </c>
      <c r="I1" t="str">
        <f>NODES!I1</f>
        <v>corner</v>
      </c>
      <c r="P1" t="s">
        <v>42</v>
      </c>
      <c r="Q1" t="s">
        <v>43</v>
      </c>
      <c r="R1" t="s">
        <v>44</v>
      </c>
      <c r="S1" t="s">
        <v>51</v>
      </c>
      <c r="V1" t="s">
        <v>55</v>
      </c>
      <c r="W1" t="s">
        <v>56</v>
      </c>
      <c r="X1" t="s">
        <v>57</v>
      </c>
    </row>
    <row r="2" spans="1:27" x14ac:dyDescent="0.25">
      <c r="A2">
        <f>NODES!A2</f>
        <v>1</v>
      </c>
      <c r="B2" t="str">
        <f>NODES!B2</f>
        <v>SURFACE</v>
      </c>
      <c r="C2">
        <f>NODES!C2</f>
        <v>-1</v>
      </c>
      <c r="D2">
        <f>NODES!J2</f>
        <v>0</v>
      </c>
      <c r="E2">
        <f>NODES!K2</f>
        <v>0</v>
      </c>
      <c r="F2">
        <f>NODES!L2</f>
        <v>0</v>
      </c>
      <c r="G2">
        <f>NODES!G2</f>
        <v>0</v>
      </c>
      <c r="H2" t="str">
        <f>NODES!H2</f>
        <v>NO</v>
      </c>
      <c r="I2" t="str">
        <f>NODES!I2</f>
        <v>YES</v>
      </c>
      <c r="J2">
        <f>(D2-0.5)*2</f>
        <v>-1</v>
      </c>
      <c r="K2">
        <f t="shared" ref="K2:L17" si="0">(E2-0.5)*2</f>
        <v>-1</v>
      </c>
      <c r="L2">
        <f t="shared" si="0"/>
        <v>-1</v>
      </c>
      <c r="M2">
        <f>J2</f>
        <v>-1</v>
      </c>
      <c r="N2">
        <f t="shared" ref="N2:O17" si="1">K2</f>
        <v>-1</v>
      </c>
      <c r="O2">
        <f t="shared" si="1"/>
        <v>-1</v>
      </c>
      <c r="P2">
        <f>(J2*SQRT(1-(N2^2)/2))</f>
        <v>-0.70710678118654757</v>
      </c>
      <c r="Q2">
        <f>(K2*SQRT(1-(M2^2)/2))</f>
        <v>-0.70710678118654757</v>
      </c>
      <c r="R2">
        <v>0</v>
      </c>
      <c r="S2">
        <f>IF(ABS(ABS(P2)-0.33333333)&lt;0.1,0.33333333*SIGN(P2),P2)</f>
        <v>-0.70710678118654757</v>
      </c>
      <c r="T2">
        <f>IF(ABS(ABS(Q2)-0.33333333)&lt;0.1,0.33333333*SIGN(Q2),Q2)</f>
        <v>-0.70710678118654757</v>
      </c>
      <c r="U2">
        <f t="shared" ref="U2:U17" si="2">IF(ABS(R2)&lt;0.333334,0.333334*SIGN(R2),R2)</f>
        <v>0</v>
      </c>
      <c r="V2">
        <f>IF(ABS(ABS(S2)-1)&lt;0.03,0.5*SIGN(S2),S2*0.5)</f>
        <v>-0.35355339059327379</v>
      </c>
      <c r="W2">
        <f>IF(ABS(ABS(T2)-1)&lt;0.03,0.5*SIGN(T2),T2*0.5)</f>
        <v>-0.35355339059327379</v>
      </c>
      <c r="X2">
        <v>0</v>
      </c>
      <c r="Y2">
        <f>V2+0.5</f>
        <v>0.14644660940672621</v>
      </c>
      <c r="Z2">
        <f t="shared" ref="Z2:AA17" si="3">W2+0.5</f>
        <v>0.14644660940672621</v>
      </c>
      <c r="AA2">
        <f t="shared" si="3"/>
        <v>0.5</v>
      </c>
    </row>
    <row r="3" spans="1:27" x14ac:dyDescent="0.25">
      <c r="A3">
        <f>NODES!A3</f>
        <v>2</v>
      </c>
      <c r="B3" t="str">
        <f>NODES!B3</f>
        <v>SURFACE</v>
      </c>
      <c r="C3">
        <f>NODES!C3</f>
        <v>-1</v>
      </c>
      <c r="D3">
        <f>NODES!J3</f>
        <v>0.16666666666666669</v>
      </c>
      <c r="E3">
        <f>NODES!K3</f>
        <v>0</v>
      </c>
      <c r="F3">
        <f>NODES!L3</f>
        <v>0</v>
      </c>
      <c r="G3">
        <f>NODES!G3</f>
        <v>0</v>
      </c>
      <c r="H3" t="str">
        <f>NODES!H3</f>
        <v>DOWN</v>
      </c>
      <c r="I3" t="str">
        <f>NODES!I3</f>
        <v>NO</v>
      </c>
      <c r="J3">
        <f t="shared" ref="J3:J41" si="4">(D3-0.5)*2</f>
        <v>-0.66666666666666663</v>
      </c>
      <c r="K3">
        <f t="shared" si="0"/>
        <v>-1</v>
      </c>
      <c r="L3">
        <f t="shared" si="0"/>
        <v>-1</v>
      </c>
      <c r="M3">
        <f t="shared" ref="M3:M40" si="5">J3</f>
        <v>-0.66666666666666663</v>
      </c>
      <c r="N3">
        <f t="shared" si="1"/>
        <v>-1</v>
      </c>
      <c r="O3">
        <f t="shared" si="1"/>
        <v>-1</v>
      </c>
      <c r="P3">
        <f t="shared" ref="P3:P41" si="6">(J3*SQRT(1-(N3^2)/2))</f>
        <v>-0.47140452079103168</v>
      </c>
      <c r="Q3">
        <f t="shared" ref="Q3:Q41" si="7">(K3*SQRT(1-(M3^2)/2))</f>
        <v>-0.88191710368819687</v>
      </c>
      <c r="R3">
        <v>0</v>
      </c>
      <c r="S3">
        <f t="shared" ref="S3:T41" si="8">IF(ABS(ABS(P3)-0.33333333)&lt;0.1,0.33333333*SIGN(P3),P3)</f>
        <v>-0.47140452079103168</v>
      </c>
      <c r="T3">
        <f t="shared" si="8"/>
        <v>-0.88191710368819687</v>
      </c>
      <c r="U3">
        <f t="shared" si="2"/>
        <v>0</v>
      </c>
      <c r="V3">
        <f t="shared" ref="V3:W41" si="9">IF(ABS(ABS(S3)-1)&lt;0.03,0.5*SIGN(S3),S3*0.5)</f>
        <v>-0.23570226039551584</v>
      </c>
      <c r="W3">
        <f t="shared" si="9"/>
        <v>-0.44095855184409843</v>
      </c>
      <c r="X3">
        <v>0</v>
      </c>
      <c r="Y3">
        <f t="shared" ref="Y3:Y41" si="10">V3+0.5</f>
        <v>0.26429773960448416</v>
      </c>
      <c r="Z3">
        <f t="shared" si="3"/>
        <v>5.9041448155901566E-2</v>
      </c>
      <c r="AA3">
        <f t="shared" si="3"/>
        <v>0.5</v>
      </c>
    </row>
    <row r="4" spans="1:27" x14ac:dyDescent="0.25">
      <c r="A4">
        <f>NODES!A4</f>
        <v>3</v>
      </c>
      <c r="B4" t="str">
        <f>NODES!B4</f>
        <v>SURFACE</v>
      </c>
      <c r="C4">
        <f>NODES!C4</f>
        <v>-1</v>
      </c>
      <c r="D4">
        <f>NODES!J4</f>
        <v>0.33333333333333337</v>
      </c>
      <c r="E4">
        <f>NODES!K4</f>
        <v>0</v>
      </c>
      <c r="F4">
        <f>NODES!L4</f>
        <v>0</v>
      </c>
      <c r="G4">
        <f>NODES!G4</f>
        <v>0</v>
      </c>
      <c r="H4" t="str">
        <f>NODES!H4</f>
        <v>DOWN</v>
      </c>
      <c r="I4" t="str">
        <f>NODES!I4</f>
        <v>YES</v>
      </c>
      <c r="J4">
        <f t="shared" si="4"/>
        <v>-0.33333333333333326</v>
      </c>
      <c r="K4">
        <f t="shared" si="0"/>
        <v>-1</v>
      </c>
      <c r="L4">
        <f t="shared" si="0"/>
        <v>-1</v>
      </c>
      <c r="M4">
        <f t="shared" si="5"/>
        <v>-0.33333333333333326</v>
      </c>
      <c r="N4">
        <f t="shared" si="1"/>
        <v>-1</v>
      </c>
      <c r="O4">
        <f t="shared" si="1"/>
        <v>-1</v>
      </c>
      <c r="P4">
        <f t="shared" si="6"/>
        <v>-0.23570226039551581</v>
      </c>
      <c r="Q4">
        <f t="shared" si="7"/>
        <v>-0.97182531580755005</v>
      </c>
      <c r="R4">
        <v>0</v>
      </c>
      <c r="S4">
        <f t="shared" si="8"/>
        <v>-0.33333332999999998</v>
      </c>
      <c r="T4">
        <f t="shared" si="8"/>
        <v>-0.97182531580755005</v>
      </c>
      <c r="U4">
        <f t="shared" si="2"/>
        <v>0</v>
      </c>
      <c r="V4">
        <f t="shared" si="9"/>
        <v>-0.16666666499999999</v>
      </c>
      <c r="W4">
        <f t="shared" si="9"/>
        <v>-0.5</v>
      </c>
      <c r="X4">
        <v>0</v>
      </c>
      <c r="Y4">
        <f t="shared" si="10"/>
        <v>0.33333333500000001</v>
      </c>
      <c r="Z4">
        <f t="shared" si="3"/>
        <v>0</v>
      </c>
      <c r="AA4">
        <f t="shared" si="3"/>
        <v>0.5</v>
      </c>
    </row>
    <row r="5" spans="1:27" x14ac:dyDescent="0.25">
      <c r="A5">
        <f>NODES!A5</f>
        <v>4</v>
      </c>
      <c r="B5" t="str">
        <f>NODES!B5</f>
        <v>SURFACE</v>
      </c>
      <c r="C5">
        <f>NODES!C5</f>
        <v>-1</v>
      </c>
      <c r="D5">
        <f>NODES!J5</f>
        <v>0.5</v>
      </c>
      <c r="E5">
        <f>NODES!K5</f>
        <v>0</v>
      </c>
      <c r="F5">
        <f>NODES!L5</f>
        <v>0</v>
      </c>
      <c r="G5">
        <f>NODES!G5</f>
        <v>0</v>
      </c>
      <c r="H5" t="str">
        <f>NODES!H5</f>
        <v>DOWN</v>
      </c>
      <c r="I5" t="str">
        <f>NODES!I5</f>
        <v>NO</v>
      </c>
      <c r="J5">
        <f t="shared" si="4"/>
        <v>0</v>
      </c>
      <c r="K5">
        <f t="shared" si="0"/>
        <v>-1</v>
      </c>
      <c r="L5">
        <f t="shared" si="0"/>
        <v>-1</v>
      </c>
      <c r="M5">
        <f t="shared" si="5"/>
        <v>0</v>
      </c>
      <c r="N5">
        <f t="shared" si="1"/>
        <v>-1</v>
      </c>
      <c r="O5">
        <f t="shared" si="1"/>
        <v>-1</v>
      </c>
      <c r="P5">
        <f t="shared" si="6"/>
        <v>0</v>
      </c>
      <c r="Q5">
        <f t="shared" si="7"/>
        <v>-1</v>
      </c>
      <c r="R5">
        <v>0</v>
      </c>
      <c r="S5">
        <f t="shared" si="8"/>
        <v>0</v>
      </c>
      <c r="T5">
        <f t="shared" si="8"/>
        <v>-1</v>
      </c>
      <c r="U5">
        <f t="shared" si="2"/>
        <v>0</v>
      </c>
      <c r="V5">
        <f t="shared" si="9"/>
        <v>0</v>
      </c>
      <c r="W5">
        <f t="shared" si="9"/>
        <v>-0.5</v>
      </c>
      <c r="X5">
        <v>0</v>
      </c>
      <c r="Y5">
        <f t="shared" si="10"/>
        <v>0.5</v>
      </c>
      <c r="Z5">
        <f t="shared" si="3"/>
        <v>0</v>
      </c>
      <c r="AA5">
        <f t="shared" si="3"/>
        <v>0.5</v>
      </c>
    </row>
    <row r="6" spans="1:27" x14ac:dyDescent="0.25">
      <c r="A6">
        <f>NODES!A6</f>
        <v>5</v>
      </c>
      <c r="B6" t="str">
        <f>NODES!B6</f>
        <v>SURFACE</v>
      </c>
      <c r="C6">
        <f>NODES!C6</f>
        <v>-1</v>
      </c>
      <c r="D6">
        <f>NODES!J6</f>
        <v>0.66666666666666674</v>
      </c>
      <c r="E6">
        <f>NODES!K6</f>
        <v>0</v>
      </c>
      <c r="F6">
        <f>NODES!L6</f>
        <v>0</v>
      </c>
      <c r="G6">
        <f>NODES!G6</f>
        <v>0</v>
      </c>
      <c r="H6" t="str">
        <f>NODES!H6</f>
        <v>DOWN</v>
      </c>
      <c r="I6" t="str">
        <f>NODES!I6</f>
        <v>YES</v>
      </c>
      <c r="J6">
        <f t="shared" si="4"/>
        <v>0.33333333333333348</v>
      </c>
      <c r="K6">
        <f t="shared" si="0"/>
        <v>-1</v>
      </c>
      <c r="L6">
        <f t="shared" si="0"/>
        <v>-1</v>
      </c>
      <c r="M6">
        <f t="shared" si="5"/>
        <v>0.33333333333333348</v>
      </c>
      <c r="N6">
        <f t="shared" si="1"/>
        <v>-1</v>
      </c>
      <c r="O6">
        <f t="shared" si="1"/>
        <v>-1</v>
      </c>
      <c r="P6">
        <f t="shared" si="6"/>
        <v>0.23570226039551595</v>
      </c>
      <c r="Q6">
        <f t="shared" si="7"/>
        <v>-0.97182531580755005</v>
      </c>
      <c r="R6">
        <v>0</v>
      </c>
      <c r="S6">
        <f t="shared" si="8"/>
        <v>0.33333332999999998</v>
      </c>
      <c r="T6">
        <f t="shared" si="8"/>
        <v>-0.97182531580755005</v>
      </c>
      <c r="U6">
        <f t="shared" si="2"/>
        <v>0</v>
      </c>
      <c r="V6">
        <f t="shared" si="9"/>
        <v>0.16666666499999999</v>
      </c>
      <c r="W6">
        <f t="shared" si="9"/>
        <v>-0.5</v>
      </c>
      <c r="X6">
        <v>0</v>
      </c>
      <c r="Y6">
        <f t="shared" si="10"/>
        <v>0.66666666499999994</v>
      </c>
      <c r="Z6">
        <f t="shared" si="3"/>
        <v>0</v>
      </c>
      <c r="AA6">
        <f t="shared" si="3"/>
        <v>0.5</v>
      </c>
    </row>
    <row r="7" spans="1:27" x14ac:dyDescent="0.25">
      <c r="A7">
        <f>NODES!A7</f>
        <v>6</v>
      </c>
      <c r="B7" t="str">
        <f>NODES!B7</f>
        <v>SURFACE</v>
      </c>
      <c r="C7">
        <f>NODES!C7</f>
        <v>-1</v>
      </c>
      <c r="D7">
        <f>NODES!J7</f>
        <v>0.83333333333333337</v>
      </c>
      <c r="E7">
        <f>NODES!K7</f>
        <v>0</v>
      </c>
      <c r="F7">
        <f>NODES!L7</f>
        <v>0</v>
      </c>
      <c r="G7">
        <f>NODES!G7</f>
        <v>0</v>
      </c>
      <c r="H7" t="str">
        <f>NODES!H7</f>
        <v>DOWN</v>
      </c>
      <c r="I7" t="str">
        <f>NODES!I7</f>
        <v>NO</v>
      </c>
      <c r="J7">
        <f t="shared" si="4"/>
        <v>0.66666666666666674</v>
      </c>
      <c r="K7">
        <f t="shared" si="0"/>
        <v>-1</v>
      </c>
      <c r="L7">
        <f t="shared" si="0"/>
        <v>-1</v>
      </c>
      <c r="M7">
        <f t="shared" si="5"/>
        <v>0.66666666666666674</v>
      </c>
      <c r="N7">
        <f t="shared" si="1"/>
        <v>-1</v>
      </c>
      <c r="O7">
        <f t="shared" si="1"/>
        <v>-1</v>
      </c>
      <c r="P7">
        <f t="shared" si="6"/>
        <v>0.47140452079103179</v>
      </c>
      <c r="Q7">
        <f t="shared" si="7"/>
        <v>-0.88191710368819676</v>
      </c>
      <c r="R7">
        <v>0</v>
      </c>
      <c r="S7">
        <f t="shared" si="8"/>
        <v>0.47140452079103179</v>
      </c>
      <c r="T7">
        <f t="shared" si="8"/>
        <v>-0.88191710368819676</v>
      </c>
      <c r="U7">
        <f t="shared" si="2"/>
        <v>0</v>
      </c>
      <c r="V7">
        <f t="shared" si="9"/>
        <v>0.23570226039551589</v>
      </c>
      <c r="W7">
        <f t="shared" si="9"/>
        <v>-0.44095855184409838</v>
      </c>
      <c r="X7">
        <v>0</v>
      </c>
      <c r="Y7">
        <f t="shared" si="10"/>
        <v>0.73570226039551589</v>
      </c>
      <c r="Z7">
        <f t="shared" si="3"/>
        <v>5.9041448155901621E-2</v>
      </c>
      <c r="AA7">
        <f t="shared" si="3"/>
        <v>0.5</v>
      </c>
    </row>
    <row r="8" spans="1:27" x14ac:dyDescent="0.25">
      <c r="A8">
        <f>NODES!A8</f>
        <v>7</v>
      </c>
      <c r="B8" t="str">
        <f>NODES!B8</f>
        <v>SURFACE</v>
      </c>
      <c r="C8">
        <f>NODES!C8</f>
        <v>-1</v>
      </c>
      <c r="D8">
        <f>NODES!J8</f>
        <v>1</v>
      </c>
      <c r="E8">
        <f>NODES!K8</f>
        <v>0</v>
      </c>
      <c r="F8">
        <f>NODES!L8</f>
        <v>0</v>
      </c>
      <c r="G8">
        <f>NODES!G8</f>
        <v>0</v>
      </c>
      <c r="H8" t="str">
        <f>NODES!H8</f>
        <v>NO</v>
      </c>
      <c r="I8" t="str">
        <f>NODES!I8</f>
        <v>YES</v>
      </c>
      <c r="J8">
        <f t="shared" si="4"/>
        <v>1</v>
      </c>
      <c r="K8">
        <f t="shared" si="0"/>
        <v>-1</v>
      </c>
      <c r="L8">
        <f t="shared" si="0"/>
        <v>-1</v>
      </c>
      <c r="M8">
        <f t="shared" si="5"/>
        <v>1</v>
      </c>
      <c r="N8">
        <f t="shared" si="1"/>
        <v>-1</v>
      </c>
      <c r="O8">
        <f t="shared" si="1"/>
        <v>-1</v>
      </c>
      <c r="P8">
        <f t="shared" si="6"/>
        <v>0.70710678118654757</v>
      </c>
      <c r="Q8">
        <f t="shared" si="7"/>
        <v>-0.70710678118654757</v>
      </c>
      <c r="R8">
        <v>0</v>
      </c>
      <c r="S8">
        <f t="shared" si="8"/>
        <v>0.70710678118654757</v>
      </c>
      <c r="T8">
        <f t="shared" si="8"/>
        <v>-0.70710678118654757</v>
      </c>
      <c r="U8">
        <f t="shared" si="2"/>
        <v>0</v>
      </c>
      <c r="V8">
        <f t="shared" si="9"/>
        <v>0.35355339059327379</v>
      </c>
      <c r="W8">
        <f t="shared" si="9"/>
        <v>-0.35355339059327379</v>
      </c>
      <c r="X8">
        <v>0</v>
      </c>
      <c r="Y8">
        <f t="shared" si="10"/>
        <v>0.85355339059327373</v>
      </c>
      <c r="Z8">
        <f t="shared" si="3"/>
        <v>0.14644660940672621</v>
      </c>
      <c r="AA8">
        <f t="shared" si="3"/>
        <v>0.5</v>
      </c>
    </row>
    <row r="9" spans="1:27" x14ac:dyDescent="0.25">
      <c r="A9">
        <f>NODES!A9</f>
        <v>8</v>
      </c>
      <c r="B9" t="str">
        <f>NODES!B9</f>
        <v>SURFACE</v>
      </c>
      <c r="C9">
        <f>NODES!C9</f>
        <v>-1</v>
      </c>
      <c r="D9">
        <f>NODES!J9</f>
        <v>0</v>
      </c>
      <c r="E9">
        <f>NODES!K9</f>
        <v>0.16666666666666669</v>
      </c>
      <c r="F9">
        <f>NODES!L9</f>
        <v>0</v>
      </c>
      <c r="G9">
        <f>NODES!G9</f>
        <v>0</v>
      </c>
      <c r="H9" t="str">
        <f>NODES!H9</f>
        <v>LEFT</v>
      </c>
      <c r="I9" t="str">
        <f>NODES!I9</f>
        <v>NO</v>
      </c>
      <c r="J9">
        <f t="shared" si="4"/>
        <v>-1</v>
      </c>
      <c r="K9">
        <f t="shared" si="0"/>
        <v>-0.66666666666666663</v>
      </c>
      <c r="L9">
        <f t="shared" si="0"/>
        <v>-1</v>
      </c>
      <c r="M9">
        <f t="shared" si="5"/>
        <v>-1</v>
      </c>
      <c r="N9">
        <f t="shared" si="1"/>
        <v>-0.66666666666666663</v>
      </c>
      <c r="O9">
        <f t="shared" si="1"/>
        <v>-1</v>
      </c>
      <c r="P9">
        <f t="shared" si="6"/>
        <v>-0.88191710368819687</v>
      </c>
      <c r="Q9">
        <f t="shared" si="7"/>
        <v>-0.47140452079103168</v>
      </c>
      <c r="R9">
        <v>0</v>
      </c>
      <c r="S9">
        <f t="shared" si="8"/>
        <v>-0.88191710368819687</v>
      </c>
      <c r="T9">
        <f t="shared" si="8"/>
        <v>-0.47140452079103168</v>
      </c>
      <c r="U9">
        <f t="shared" si="2"/>
        <v>0</v>
      </c>
      <c r="V9">
        <f t="shared" si="9"/>
        <v>-0.44095855184409843</v>
      </c>
      <c r="W9">
        <f t="shared" si="9"/>
        <v>-0.23570226039551584</v>
      </c>
      <c r="X9">
        <v>0</v>
      </c>
      <c r="Y9">
        <f t="shared" si="10"/>
        <v>5.9041448155901566E-2</v>
      </c>
      <c r="Z9">
        <f t="shared" si="3"/>
        <v>0.26429773960448416</v>
      </c>
      <c r="AA9">
        <f t="shared" si="3"/>
        <v>0.5</v>
      </c>
    </row>
    <row r="10" spans="1:27" x14ac:dyDescent="0.25">
      <c r="A10">
        <f>NODES!A10</f>
        <v>9</v>
      </c>
      <c r="B10" t="str">
        <f>NODES!B10</f>
        <v>UNSET</v>
      </c>
      <c r="C10">
        <f>NODES!C10</f>
        <v>-1</v>
      </c>
      <c r="D10">
        <f>NODES!J10</f>
        <v>0.33333333333333337</v>
      </c>
      <c r="E10">
        <f>NODES!K10</f>
        <v>0.16666666666666669</v>
      </c>
      <c r="F10">
        <f>NODES!L10</f>
        <v>0</v>
      </c>
      <c r="G10">
        <f>NODES!G10</f>
        <v>0</v>
      </c>
      <c r="H10" t="str">
        <f>NODES!H10</f>
        <v>NO</v>
      </c>
      <c r="I10" t="str">
        <f>NODES!I10</f>
        <v>NO</v>
      </c>
      <c r="J10">
        <f t="shared" si="4"/>
        <v>-0.33333333333333326</v>
      </c>
      <c r="K10">
        <f t="shared" si="0"/>
        <v>-0.66666666666666663</v>
      </c>
      <c r="L10">
        <f t="shared" si="0"/>
        <v>-1</v>
      </c>
      <c r="M10">
        <f t="shared" si="5"/>
        <v>-0.33333333333333326</v>
      </c>
      <c r="N10">
        <f t="shared" si="1"/>
        <v>-0.66666666666666663</v>
      </c>
      <c r="O10">
        <f t="shared" si="1"/>
        <v>-1</v>
      </c>
      <c r="P10">
        <f t="shared" si="6"/>
        <v>-0.29397236789606557</v>
      </c>
      <c r="Q10">
        <f t="shared" si="7"/>
        <v>-0.6478835438717</v>
      </c>
      <c r="R10">
        <v>0</v>
      </c>
      <c r="S10">
        <f t="shared" si="8"/>
        <v>-0.33333332999999998</v>
      </c>
      <c r="T10">
        <f t="shared" si="8"/>
        <v>-0.6478835438717</v>
      </c>
      <c r="U10">
        <f t="shared" si="2"/>
        <v>0</v>
      </c>
      <c r="V10">
        <f t="shared" si="9"/>
        <v>-0.16666666499999999</v>
      </c>
      <c r="W10">
        <f t="shared" si="9"/>
        <v>-0.32394177193585</v>
      </c>
      <c r="X10">
        <v>0</v>
      </c>
      <c r="Y10">
        <f t="shared" si="10"/>
        <v>0.33333333500000001</v>
      </c>
      <c r="Z10">
        <f t="shared" si="3"/>
        <v>0.17605822806415</v>
      </c>
      <c r="AA10">
        <f t="shared" si="3"/>
        <v>0.5</v>
      </c>
    </row>
    <row r="11" spans="1:27" x14ac:dyDescent="0.25">
      <c r="A11">
        <f>NODES!A11</f>
        <v>10</v>
      </c>
      <c r="B11" t="str">
        <f>NODES!B11</f>
        <v>UNSET</v>
      </c>
      <c r="C11">
        <f>NODES!C11</f>
        <v>-1</v>
      </c>
      <c r="D11">
        <f>NODES!J11</f>
        <v>0.66666666666666674</v>
      </c>
      <c r="E11">
        <f>NODES!K11</f>
        <v>0.16666666666666669</v>
      </c>
      <c r="F11">
        <f>NODES!L11</f>
        <v>0</v>
      </c>
      <c r="G11">
        <f>NODES!G11</f>
        <v>0</v>
      </c>
      <c r="H11" t="str">
        <f>NODES!H11</f>
        <v>NO</v>
      </c>
      <c r="I11" t="str">
        <f>NODES!I11</f>
        <v>NO</v>
      </c>
      <c r="J11">
        <f t="shared" si="4"/>
        <v>0.33333333333333348</v>
      </c>
      <c r="K11">
        <f t="shared" si="0"/>
        <v>-0.66666666666666663</v>
      </c>
      <c r="L11">
        <f t="shared" si="0"/>
        <v>-1</v>
      </c>
      <c r="M11">
        <f t="shared" si="5"/>
        <v>0.33333333333333348</v>
      </c>
      <c r="N11">
        <f t="shared" si="1"/>
        <v>-0.66666666666666663</v>
      </c>
      <c r="O11">
        <f t="shared" si="1"/>
        <v>-1</v>
      </c>
      <c r="P11">
        <f t="shared" si="6"/>
        <v>0.29397236789606573</v>
      </c>
      <c r="Q11">
        <f t="shared" si="7"/>
        <v>-0.6478835438717</v>
      </c>
      <c r="R11">
        <v>0</v>
      </c>
      <c r="S11">
        <f t="shared" si="8"/>
        <v>0.33333332999999998</v>
      </c>
      <c r="T11">
        <f t="shared" si="8"/>
        <v>-0.6478835438717</v>
      </c>
      <c r="U11">
        <f t="shared" si="2"/>
        <v>0</v>
      </c>
      <c r="V11">
        <f t="shared" si="9"/>
        <v>0.16666666499999999</v>
      </c>
      <c r="W11">
        <f t="shared" si="9"/>
        <v>-0.32394177193585</v>
      </c>
      <c r="X11">
        <v>0</v>
      </c>
      <c r="Y11">
        <f t="shared" si="10"/>
        <v>0.66666666499999994</v>
      </c>
      <c r="Z11">
        <f t="shared" si="3"/>
        <v>0.17605822806415</v>
      </c>
      <c r="AA11">
        <f t="shared" si="3"/>
        <v>0.5</v>
      </c>
    </row>
    <row r="12" spans="1:27" x14ac:dyDescent="0.25">
      <c r="A12">
        <f>NODES!A12</f>
        <v>11</v>
      </c>
      <c r="B12" t="str">
        <f>NODES!B12</f>
        <v>SURFACE</v>
      </c>
      <c r="C12">
        <f>NODES!C12</f>
        <v>-1</v>
      </c>
      <c r="D12">
        <f>NODES!J12</f>
        <v>1</v>
      </c>
      <c r="E12">
        <f>NODES!K12</f>
        <v>0.16666666666666669</v>
      </c>
      <c r="F12">
        <f>NODES!L12</f>
        <v>0</v>
      </c>
      <c r="G12">
        <f>NODES!G12</f>
        <v>0</v>
      </c>
      <c r="H12" t="str">
        <f>NODES!H12</f>
        <v>RIGHT</v>
      </c>
      <c r="I12" t="str">
        <f>NODES!I12</f>
        <v>NO</v>
      </c>
      <c r="J12">
        <f t="shared" si="4"/>
        <v>1</v>
      </c>
      <c r="K12">
        <f t="shared" si="0"/>
        <v>-0.66666666666666663</v>
      </c>
      <c r="L12">
        <f t="shared" si="0"/>
        <v>-1</v>
      </c>
      <c r="M12">
        <f t="shared" si="5"/>
        <v>1</v>
      </c>
      <c r="N12">
        <f t="shared" si="1"/>
        <v>-0.66666666666666663</v>
      </c>
      <c r="O12">
        <f t="shared" si="1"/>
        <v>-1</v>
      </c>
      <c r="P12">
        <f t="shared" si="6"/>
        <v>0.88191710368819687</v>
      </c>
      <c r="Q12">
        <f t="shared" si="7"/>
        <v>-0.47140452079103168</v>
      </c>
      <c r="R12">
        <v>0</v>
      </c>
      <c r="S12">
        <f t="shared" si="8"/>
        <v>0.88191710368819687</v>
      </c>
      <c r="T12">
        <f t="shared" si="8"/>
        <v>-0.47140452079103168</v>
      </c>
      <c r="U12">
        <f t="shared" si="2"/>
        <v>0</v>
      </c>
      <c r="V12">
        <f t="shared" si="9"/>
        <v>0.44095855184409843</v>
      </c>
      <c r="W12">
        <f t="shared" si="9"/>
        <v>-0.23570226039551584</v>
      </c>
      <c r="X12">
        <v>0</v>
      </c>
      <c r="Y12">
        <f t="shared" si="10"/>
        <v>0.94095855184409838</v>
      </c>
      <c r="Z12">
        <f t="shared" si="3"/>
        <v>0.26429773960448416</v>
      </c>
      <c r="AA12">
        <f t="shared" si="3"/>
        <v>0.5</v>
      </c>
    </row>
    <row r="13" spans="1:27" x14ac:dyDescent="0.25">
      <c r="A13">
        <f>NODES!A13</f>
        <v>12</v>
      </c>
      <c r="B13" t="str">
        <f>NODES!B13</f>
        <v>SURFACE</v>
      </c>
      <c r="C13">
        <f>NODES!C13</f>
        <v>-1</v>
      </c>
      <c r="D13">
        <f>NODES!J13</f>
        <v>0</v>
      </c>
      <c r="E13">
        <f>NODES!K13</f>
        <v>0.33333333333333337</v>
      </c>
      <c r="F13">
        <f>NODES!L13</f>
        <v>0</v>
      </c>
      <c r="G13">
        <f>NODES!G13</f>
        <v>0</v>
      </c>
      <c r="H13" t="str">
        <f>NODES!H13</f>
        <v>LEFT</v>
      </c>
      <c r="I13" t="str">
        <f>NODES!I13</f>
        <v>YES</v>
      </c>
      <c r="J13">
        <f t="shared" si="4"/>
        <v>-1</v>
      </c>
      <c r="K13">
        <f t="shared" si="0"/>
        <v>-0.33333333333333326</v>
      </c>
      <c r="L13">
        <f t="shared" si="0"/>
        <v>-1</v>
      </c>
      <c r="M13">
        <f t="shared" si="5"/>
        <v>-1</v>
      </c>
      <c r="N13">
        <f t="shared" si="1"/>
        <v>-0.33333333333333326</v>
      </c>
      <c r="O13">
        <f t="shared" si="1"/>
        <v>-1</v>
      </c>
      <c r="P13">
        <f t="shared" si="6"/>
        <v>-0.97182531580755005</v>
      </c>
      <c r="Q13">
        <f t="shared" si="7"/>
        <v>-0.23570226039551581</v>
      </c>
      <c r="R13">
        <v>0</v>
      </c>
      <c r="S13">
        <f t="shared" si="8"/>
        <v>-0.97182531580755005</v>
      </c>
      <c r="T13">
        <f t="shared" si="8"/>
        <v>-0.33333332999999998</v>
      </c>
      <c r="U13">
        <f t="shared" si="2"/>
        <v>0</v>
      </c>
      <c r="V13">
        <f t="shared" si="9"/>
        <v>-0.5</v>
      </c>
      <c r="W13">
        <f t="shared" si="9"/>
        <v>-0.16666666499999999</v>
      </c>
      <c r="X13">
        <v>0</v>
      </c>
      <c r="Y13">
        <f t="shared" si="10"/>
        <v>0</v>
      </c>
      <c r="Z13">
        <f t="shared" si="3"/>
        <v>0.33333333500000001</v>
      </c>
      <c r="AA13">
        <f t="shared" si="3"/>
        <v>0.5</v>
      </c>
    </row>
    <row r="14" spans="1:27" x14ac:dyDescent="0.25">
      <c r="A14">
        <f>NODES!A14</f>
        <v>13</v>
      </c>
      <c r="B14" t="str">
        <f>NODES!B14</f>
        <v>UNSET</v>
      </c>
      <c r="C14">
        <f>NODES!C14</f>
        <v>-1</v>
      </c>
      <c r="D14">
        <f>NODES!J14</f>
        <v>0.16666666666666669</v>
      </c>
      <c r="E14">
        <f>NODES!K14</f>
        <v>0.33333333333333337</v>
      </c>
      <c r="F14">
        <f>NODES!L14</f>
        <v>0</v>
      </c>
      <c r="G14">
        <f>NODES!G14</f>
        <v>0</v>
      </c>
      <c r="H14" t="str">
        <f>NODES!H14</f>
        <v>NO</v>
      </c>
      <c r="I14" t="str">
        <f>NODES!I14</f>
        <v>NO</v>
      </c>
      <c r="J14">
        <f t="shared" si="4"/>
        <v>-0.66666666666666663</v>
      </c>
      <c r="K14">
        <f t="shared" si="0"/>
        <v>-0.33333333333333326</v>
      </c>
      <c r="L14">
        <f t="shared" si="0"/>
        <v>-1</v>
      </c>
      <c r="M14">
        <f t="shared" si="5"/>
        <v>-0.66666666666666663</v>
      </c>
      <c r="N14">
        <f t="shared" si="1"/>
        <v>-0.33333333333333326</v>
      </c>
      <c r="O14">
        <f t="shared" si="1"/>
        <v>-1</v>
      </c>
      <c r="P14">
        <f t="shared" si="6"/>
        <v>-0.6478835438717</v>
      </c>
      <c r="Q14">
        <f t="shared" si="7"/>
        <v>-0.29397236789606557</v>
      </c>
      <c r="R14">
        <v>0</v>
      </c>
      <c r="S14">
        <f t="shared" si="8"/>
        <v>-0.6478835438717</v>
      </c>
      <c r="T14">
        <f t="shared" si="8"/>
        <v>-0.33333332999999998</v>
      </c>
      <c r="U14">
        <f t="shared" si="2"/>
        <v>0</v>
      </c>
      <c r="V14">
        <f t="shared" si="9"/>
        <v>-0.32394177193585</v>
      </c>
      <c r="W14">
        <f t="shared" si="9"/>
        <v>-0.16666666499999999</v>
      </c>
      <c r="X14">
        <v>0</v>
      </c>
      <c r="Y14">
        <f t="shared" si="10"/>
        <v>0.17605822806415</v>
      </c>
      <c r="Z14">
        <f t="shared" si="3"/>
        <v>0.33333333500000001</v>
      </c>
      <c r="AA14">
        <f t="shared" si="3"/>
        <v>0.5</v>
      </c>
    </row>
    <row r="15" spans="1:27" x14ac:dyDescent="0.25">
      <c r="A15">
        <f>NODES!A15</f>
        <v>14</v>
      </c>
      <c r="B15" t="str">
        <f>NODES!B15</f>
        <v>UNSET</v>
      </c>
      <c r="C15">
        <f>NODES!C15</f>
        <v>-1</v>
      </c>
      <c r="D15">
        <f>NODES!J15</f>
        <v>0.33333333333333337</v>
      </c>
      <c r="E15">
        <f>NODES!K15</f>
        <v>0.33333333333333337</v>
      </c>
      <c r="F15">
        <f>NODES!L15</f>
        <v>0</v>
      </c>
      <c r="G15">
        <f>NODES!G15</f>
        <v>0</v>
      </c>
      <c r="H15" t="str">
        <f>NODES!H15</f>
        <v>NO</v>
      </c>
      <c r="I15" t="str">
        <f>NODES!I15</f>
        <v>YES</v>
      </c>
      <c r="J15">
        <f t="shared" si="4"/>
        <v>-0.33333333333333326</v>
      </c>
      <c r="K15">
        <f t="shared" si="0"/>
        <v>-0.33333333333333326</v>
      </c>
      <c r="L15">
        <f t="shared" si="0"/>
        <v>-1</v>
      </c>
      <c r="M15">
        <f t="shared" si="5"/>
        <v>-0.33333333333333326</v>
      </c>
      <c r="N15">
        <f t="shared" si="1"/>
        <v>-0.33333333333333326</v>
      </c>
      <c r="O15">
        <f t="shared" si="1"/>
        <v>-1</v>
      </c>
      <c r="P15">
        <f t="shared" si="6"/>
        <v>-0.32394177193584994</v>
      </c>
      <c r="Q15">
        <f t="shared" si="7"/>
        <v>-0.32394177193584994</v>
      </c>
      <c r="R15">
        <v>0</v>
      </c>
      <c r="S15">
        <f t="shared" si="8"/>
        <v>-0.33333332999999998</v>
      </c>
      <c r="T15">
        <f t="shared" si="8"/>
        <v>-0.33333332999999998</v>
      </c>
      <c r="U15">
        <f t="shared" si="2"/>
        <v>0</v>
      </c>
      <c r="V15">
        <f t="shared" si="9"/>
        <v>-0.16666666499999999</v>
      </c>
      <c r="W15">
        <f t="shared" si="9"/>
        <v>-0.16666666499999999</v>
      </c>
      <c r="X15">
        <v>0</v>
      </c>
      <c r="Y15">
        <f t="shared" si="10"/>
        <v>0.33333333500000001</v>
      </c>
      <c r="Z15">
        <f t="shared" si="3"/>
        <v>0.33333333500000001</v>
      </c>
      <c r="AA15">
        <f t="shared" si="3"/>
        <v>0.5</v>
      </c>
    </row>
    <row r="16" spans="1:27" x14ac:dyDescent="0.25">
      <c r="A16">
        <f>NODES!A16</f>
        <v>15</v>
      </c>
      <c r="B16" t="str">
        <f>NODES!B16</f>
        <v>UNSET</v>
      </c>
      <c r="C16">
        <f>NODES!C16</f>
        <v>-1</v>
      </c>
      <c r="D16">
        <f>NODES!J16</f>
        <v>0.5</v>
      </c>
      <c r="E16">
        <f>NODES!K16</f>
        <v>0.33333333333333337</v>
      </c>
      <c r="F16">
        <f>NODES!L16</f>
        <v>0</v>
      </c>
      <c r="G16">
        <f>NODES!G16</f>
        <v>0</v>
      </c>
      <c r="H16" t="str">
        <f>NODES!H16</f>
        <v>NO</v>
      </c>
      <c r="I16" t="str">
        <f>NODES!I16</f>
        <v>NO</v>
      </c>
      <c r="J16">
        <f t="shared" si="4"/>
        <v>0</v>
      </c>
      <c r="K16">
        <f t="shared" si="0"/>
        <v>-0.33333333333333326</v>
      </c>
      <c r="L16">
        <f t="shared" si="0"/>
        <v>-1</v>
      </c>
      <c r="M16">
        <f t="shared" si="5"/>
        <v>0</v>
      </c>
      <c r="N16">
        <f t="shared" si="1"/>
        <v>-0.33333333333333326</v>
      </c>
      <c r="O16">
        <f t="shared" si="1"/>
        <v>-1</v>
      </c>
      <c r="P16">
        <f t="shared" si="6"/>
        <v>0</v>
      </c>
      <c r="Q16">
        <f t="shared" si="7"/>
        <v>-0.33333333333333326</v>
      </c>
      <c r="R16">
        <v>0</v>
      </c>
      <c r="S16">
        <f t="shared" si="8"/>
        <v>0</v>
      </c>
      <c r="T16">
        <f t="shared" si="8"/>
        <v>-0.33333332999999998</v>
      </c>
      <c r="U16">
        <f t="shared" si="2"/>
        <v>0</v>
      </c>
      <c r="V16">
        <f t="shared" si="9"/>
        <v>0</v>
      </c>
      <c r="W16">
        <f t="shared" si="9"/>
        <v>-0.16666666499999999</v>
      </c>
      <c r="X16">
        <v>0</v>
      </c>
      <c r="Y16">
        <f t="shared" si="10"/>
        <v>0.5</v>
      </c>
      <c r="Z16">
        <f t="shared" si="3"/>
        <v>0.33333333500000001</v>
      </c>
      <c r="AA16">
        <f t="shared" si="3"/>
        <v>0.5</v>
      </c>
    </row>
    <row r="17" spans="1:27" x14ac:dyDescent="0.25">
      <c r="A17">
        <f>NODES!A17</f>
        <v>16</v>
      </c>
      <c r="B17" t="str">
        <f>NODES!B17</f>
        <v>UNSET</v>
      </c>
      <c r="C17">
        <f>NODES!C17</f>
        <v>-1</v>
      </c>
      <c r="D17">
        <f>NODES!J17</f>
        <v>0.66666666666666674</v>
      </c>
      <c r="E17">
        <f>NODES!K17</f>
        <v>0.33333333333333337</v>
      </c>
      <c r="F17">
        <f>NODES!L17</f>
        <v>0</v>
      </c>
      <c r="G17">
        <f>NODES!G17</f>
        <v>0</v>
      </c>
      <c r="H17" t="str">
        <f>NODES!H17</f>
        <v>NO</v>
      </c>
      <c r="I17" t="str">
        <f>NODES!I17</f>
        <v>YES</v>
      </c>
      <c r="J17">
        <f t="shared" si="4"/>
        <v>0.33333333333333348</v>
      </c>
      <c r="K17">
        <f t="shared" si="0"/>
        <v>-0.33333333333333326</v>
      </c>
      <c r="L17">
        <f t="shared" si="0"/>
        <v>-1</v>
      </c>
      <c r="M17">
        <f t="shared" si="5"/>
        <v>0.33333333333333348</v>
      </c>
      <c r="N17">
        <f t="shared" si="1"/>
        <v>-0.33333333333333326</v>
      </c>
      <c r="O17">
        <f t="shared" si="1"/>
        <v>-1</v>
      </c>
      <c r="P17">
        <f t="shared" si="6"/>
        <v>0.32394177193585016</v>
      </c>
      <c r="Q17">
        <f t="shared" si="7"/>
        <v>-0.32394177193584994</v>
      </c>
      <c r="R17">
        <v>0</v>
      </c>
      <c r="S17">
        <f t="shared" si="8"/>
        <v>0.33333332999999998</v>
      </c>
      <c r="T17">
        <f t="shared" si="8"/>
        <v>-0.33333332999999998</v>
      </c>
      <c r="U17">
        <f t="shared" si="2"/>
        <v>0</v>
      </c>
      <c r="V17">
        <f t="shared" si="9"/>
        <v>0.16666666499999999</v>
      </c>
      <c r="W17">
        <f t="shared" si="9"/>
        <v>-0.16666666499999999</v>
      </c>
      <c r="X17">
        <v>0</v>
      </c>
      <c r="Y17">
        <f t="shared" si="10"/>
        <v>0.66666666499999994</v>
      </c>
      <c r="Z17">
        <f t="shared" si="3"/>
        <v>0.33333333500000001</v>
      </c>
      <c r="AA17">
        <f t="shared" si="3"/>
        <v>0.5</v>
      </c>
    </row>
    <row r="18" spans="1:27" x14ac:dyDescent="0.25">
      <c r="A18">
        <f>NODES!A18</f>
        <v>17</v>
      </c>
      <c r="B18" t="str">
        <f>NODES!B18</f>
        <v>UNSET</v>
      </c>
      <c r="C18">
        <f>NODES!C18</f>
        <v>-1</v>
      </c>
      <c r="D18">
        <f>NODES!J18</f>
        <v>0.83333333333333337</v>
      </c>
      <c r="E18">
        <f>NODES!K18</f>
        <v>0.33333333333333337</v>
      </c>
      <c r="F18">
        <f>NODES!L18</f>
        <v>0</v>
      </c>
      <c r="G18">
        <f>NODES!G18</f>
        <v>0</v>
      </c>
      <c r="H18" t="str">
        <f>NODES!H18</f>
        <v>NO</v>
      </c>
      <c r="I18" t="str">
        <f>NODES!I18</f>
        <v>NO</v>
      </c>
      <c r="J18">
        <f t="shared" si="4"/>
        <v>0.66666666666666674</v>
      </c>
      <c r="K18">
        <f t="shared" ref="K18:K41" si="11">(E18-0.5)*2</f>
        <v>-0.33333333333333326</v>
      </c>
      <c r="L18">
        <f t="shared" ref="L18:L41" si="12">(F18-0.5)*2</f>
        <v>-1</v>
      </c>
      <c r="M18">
        <f t="shared" si="5"/>
        <v>0.66666666666666674</v>
      </c>
      <c r="N18">
        <f t="shared" ref="N18:N41" si="13">K18</f>
        <v>-0.33333333333333326</v>
      </c>
      <c r="O18">
        <f t="shared" ref="O18:O41" si="14">L18</f>
        <v>-1</v>
      </c>
      <c r="P18">
        <f t="shared" si="6"/>
        <v>0.64788354387170011</v>
      </c>
      <c r="Q18">
        <f t="shared" si="7"/>
        <v>-0.29397236789606551</v>
      </c>
      <c r="R18">
        <v>0</v>
      </c>
      <c r="S18">
        <f t="shared" si="8"/>
        <v>0.64788354387170011</v>
      </c>
      <c r="T18">
        <f t="shared" si="8"/>
        <v>-0.33333332999999998</v>
      </c>
      <c r="U18">
        <f t="shared" ref="U18:U41" si="15">IF(ABS(R18)&lt;0.333334,0.333334*SIGN(R18),R18)</f>
        <v>0</v>
      </c>
      <c r="V18">
        <f t="shared" si="9"/>
        <v>0.32394177193585005</v>
      </c>
      <c r="W18">
        <f t="shared" si="9"/>
        <v>-0.16666666499999999</v>
      </c>
      <c r="X18">
        <v>0</v>
      </c>
      <c r="Y18">
        <f t="shared" si="10"/>
        <v>0.82394177193585005</v>
      </c>
      <c r="Z18">
        <f t="shared" ref="Z18:Z41" si="16">W18+0.5</f>
        <v>0.33333333500000001</v>
      </c>
      <c r="AA18">
        <f t="shared" ref="AA18:AA41" si="17">X18+0.5</f>
        <v>0.5</v>
      </c>
    </row>
    <row r="19" spans="1:27" x14ac:dyDescent="0.25">
      <c r="A19">
        <f>NODES!A19</f>
        <v>18</v>
      </c>
      <c r="B19" t="str">
        <f>NODES!B19</f>
        <v>SURFACE</v>
      </c>
      <c r="C19">
        <f>NODES!C19</f>
        <v>-1</v>
      </c>
      <c r="D19">
        <f>NODES!J19</f>
        <v>1</v>
      </c>
      <c r="E19">
        <f>NODES!K19</f>
        <v>0.33333333333333337</v>
      </c>
      <c r="F19">
        <f>NODES!L19</f>
        <v>0</v>
      </c>
      <c r="G19">
        <f>NODES!G19</f>
        <v>0</v>
      </c>
      <c r="H19" t="str">
        <f>NODES!H19</f>
        <v>RIGHT</v>
      </c>
      <c r="I19" t="str">
        <f>NODES!I19</f>
        <v>YES</v>
      </c>
      <c r="J19">
        <f t="shared" si="4"/>
        <v>1</v>
      </c>
      <c r="K19">
        <f t="shared" si="11"/>
        <v>-0.33333333333333326</v>
      </c>
      <c r="L19">
        <f t="shared" si="12"/>
        <v>-1</v>
      </c>
      <c r="M19">
        <f t="shared" si="5"/>
        <v>1</v>
      </c>
      <c r="N19">
        <f t="shared" si="13"/>
        <v>-0.33333333333333326</v>
      </c>
      <c r="O19">
        <f t="shared" si="14"/>
        <v>-1</v>
      </c>
      <c r="P19">
        <f t="shared" si="6"/>
        <v>0.97182531580755005</v>
      </c>
      <c r="Q19">
        <f t="shared" si="7"/>
        <v>-0.23570226039551581</v>
      </c>
      <c r="R19">
        <v>0</v>
      </c>
      <c r="S19">
        <f t="shared" si="8"/>
        <v>0.97182531580755005</v>
      </c>
      <c r="T19">
        <f t="shared" si="8"/>
        <v>-0.33333332999999998</v>
      </c>
      <c r="U19">
        <f t="shared" si="15"/>
        <v>0</v>
      </c>
      <c r="V19">
        <f t="shared" si="9"/>
        <v>0.5</v>
      </c>
      <c r="W19">
        <f t="shared" si="9"/>
        <v>-0.16666666499999999</v>
      </c>
      <c r="X19">
        <v>0</v>
      </c>
      <c r="Y19">
        <f t="shared" si="10"/>
        <v>1</v>
      </c>
      <c r="Z19">
        <f t="shared" si="16"/>
        <v>0.33333333500000001</v>
      </c>
      <c r="AA19">
        <f t="shared" si="17"/>
        <v>0.5</v>
      </c>
    </row>
    <row r="20" spans="1:27" x14ac:dyDescent="0.25">
      <c r="A20">
        <f>NODES!A20</f>
        <v>19</v>
      </c>
      <c r="B20" t="str">
        <f>NODES!B20</f>
        <v>SURFACE</v>
      </c>
      <c r="C20">
        <f>NODES!C20</f>
        <v>-1</v>
      </c>
      <c r="D20">
        <f>NODES!J20</f>
        <v>0</v>
      </c>
      <c r="E20">
        <f>NODES!K20</f>
        <v>0.5</v>
      </c>
      <c r="F20">
        <f>NODES!L20</f>
        <v>0</v>
      </c>
      <c r="G20">
        <f>NODES!G20</f>
        <v>0</v>
      </c>
      <c r="H20" t="str">
        <f>NODES!H20</f>
        <v>LEFT</v>
      </c>
      <c r="I20" t="str">
        <f>NODES!I20</f>
        <v>NO</v>
      </c>
      <c r="J20">
        <f t="shared" si="4"/>
        <v>-1</v>
      </c>
      <c r="K20">
        <f t="shared" si="11"/>
        <v>0</v>
      </c>
      <c r="L20">
        <f t="shared" si="12"/>
        <v>-1</v>
      </c>
      <c r="M20">
        <f t="shared" si="5"/>
        <v>-1</v>
      </c>
      <c r="N20">
        <f t="shared" si="13"/>
        <v>0</v>
      </c>
      <c r="O20">
        <f t="shared" si="14"/>
        <v>-1</v>
      </c>
      <c r="P20">
        <f t="shared" si="6"/>
        <v>-1</v>
      </c>
      <c r="Q20">
        <f t="shared" si="7"/>
        <v>0</v>
      </c>
      <c r="R20">
        <v>0</v>
      </c>
      <c r="S20">
        <f t="shared" si="8"/>
        <v>-1</v>
      </c>
      <c r="T20">
        <f t="shared" si="8"/>
        <v>0</v>
      </c>
      <c r="U20">
        <f t="shared" si="15"/>
        <v>0</v>
      </c>
      <c r="V20">
        <f t="shared" si="9"/>
        <v>-0.5</v>
      </c>
      <c r="W20">
        <f t="shared" si="9"/>
        <v>0</v>
      </c>
      <c r="X20">
        <v>0</v>
      </c>
      <c r="Y20">
        <f t="shared" si="10"/>
        <v>0</v>
      </c>
      <c r="Z20">
        <f t="shared" si="16"/>
        <v>0.5</v>
      </c>
      <c r="AA20">
        <f t="shared" si="17"/>
        <v>0.5</v>
      </c>
    </row>
    <row r="21" spans="1:27" x14ac:dyDescent="0.25">
      <c r="A21">
        <f>NODES!A21</f>
        <v>20</v>
      </c>
      <c r="B21" t="str">
        <f>NODES!B21</f>
        <v>UNSET</v>
      </c>
      <c r="C21">
        <f>NODES!C21</f>
        <v>-1</v>
      </c>
      <c r="D21">
        <f>NODES!J21</f>
        <v>0.33333333333333337</v>
      </c>
      <c r="E21">
        <f>NODES!K21</f>
        <v>0.5</v>
      </c>
      <c r="F21">
        <f>NODES!L21</f>
        <v>0</v>
      </c>
      <c r="G21">
        <f>NODES!G21</f>
        <v>0</v>
      </c>
      <c r="H21" t="str">
        <f>NODES!H21</f>
        <v>NO</v>
      </c>
      <c r="I21" t="str">
        <f>NODES!I21</f>
        <v>NO</v>
      </c>
      <c r="J21">
        <f t="shared" si="4"/>
        <v>-0.33333333333333326</v>
      </c>
      <c r="K21">
        <f t="shared" si="11"/>
        <v>0</v>
      </c>
      <c r="L21">
        <f t="shared" si="12"/>
        <v>-1</v>
      </c>
      <c r="M21">
        <f t="shared" si="5"/>
        <v>-0.33333333333333326</v>
      </c>
      <c r="N21">
        <f t="shared" si="13"/>
        <v>0</v>
      </c>
      <c r="O21">
        <f t="shared" si="14"/>
        <v>-1</v>
      </c>
      <c r="P21">
        <f t="shared" si="6"/>
        <v>-0.33333333333333326</v>
      </c>
      <c r="Q21">
        <f t="shared" si="7"/>
        <v>0</v>
      </c>
      <c r="R21">
        <v>0</v>
      </c>
      <c r="S21">
        <f t="shared" si="8"/>
        <v>-0.33333332999999998</v>
      </c>
      <c r="T21">
        <f t="shared" si="8"/>
        <v>0</v>
      </c>
      <c r="U21">
        <f t="shared" si="15"/>
        <v>0</v>
      </c>
      <c r="V21">
        <f t="shared" si="9"/>
        <v>-0.16666666499999999</v>
      </c>
      <c r="W21">
        <f t="shared" si="9"/>
        <v>0</v>
      </c>
      <c r="X21">
        <v>0</v>
      </c>
      <c r="Y21">
        <f t="shared" si="10"/>
        <v>0.33333333500000001</v>
      </c>
      <c r="Z21">
        <f t="shared" si="16"/>
        <v>0.5</v>
      </c>
      <c r="AA21">
        <f t="shared" si="17"/>
        <v>0.5</v>
      </c>
    </row>
    <row r="22" spans="1:27" x14ac:dyDescent="0.25">
      <c r="A22">
        <f>NODES!A22</f>
        <v>21</v>
      </c>
      <c r="B22" t="str">
        <f>NODES!B22</f>
        <v>UNSET</v>
      </c>
      <c r="C22">
        <f>NODES!C22</f>
        <v>-1</v>
      </c>
      <c r="D22">
        <f>NODES!J22</f>
        <v>0.66666666666666674</v>
      </c>
      <c r="E22">
        <f>NODES!K22</f>
        <v>0.5</v>
      </c>
      <c r="F22">
        <f>NODES!L22</f>
        <v>0</v>
      </c>
      <c r="G22">
        <f>NODES!G22</f>
        <v>0</v>
      </c>
      <c r="H22" t="str">
        <f>NODES!H22</f>
        <v>NO</v>
      </c>
      <c r="I22" t="str">
        <f>NODES!I22</f>
        <v>NO</v>
      </c>
      <c r="J22">
        <f t="shared" si="4"/>
        <v>0.33333333333333348</v>
      </c>
      <c r="K22">
        <f t="shared" si="11"/>
        <v>0</v>
      </c>
      <c r="L22">
        <f t="shared" si="12"/>
        <v>-1</v>
      </c>
      <c r="M22">
        <f t="shared" si="5"/>
        <v>0.33333333333333348</v>
      </c>
      <c r="N22">
        <f t="shared" si="13"/>
        <v>0</v>
      </c>
      <c r="O22">
        <f t="shared" si="14"/>
        <v>-1</v>
      </c>
      <c r="P22">
        <f t="shared" si="6"/>
        <v>0.33333333333333348</v>
      </c>
      <c r="Q22">
        <f t="shared" si="7"/>
        <v>0</v>
      </c>
      <c r="R22">
        <v>0</v>
      </c>
      <c r="S22">
        <f t="shared" si="8"/>
        <v>0.33333332999999998</v>
      </c>
      <c r="T22">
        <f t="shared" si="8"/>
        <v>0</v>
      </c>
      <c r="U22">
        <f t="shared" si="15"/>
        <v>0</v>
      </c>
      <c r="V22">
        <f t="shared" si="9"/>
        <v>0.16666666499999999</v>
      </c>
      <c r="W22">
        <f t="shared" si="9"/>
        <v>0</v>
      </c>
      <c r="X22">
        <v>0</v>
      </c>
      <c r="Y22">
        <f t="shared" si="10"/>
        <v>0.66666666499999994</v>
      </c>
      <c r="Z22">
        <f t="shared" si="16"/>
        <v>0.5</v>
      </c>
      <c r="AA22">
        <f t="shared" si="17"/>
        <v>0.5</v>
      </c>
    </row>
    <row r="23" spans="1:27" x14ac:dyDescent="0.25">
      <c r="A23">
        <f>NODES!A23</f>
        <v>22</v>
      </c>
      <c r="B23" t="str">
        <f>NODES!B23</f>
        <v>SURFACE</v>
      </c>
      <c r="C23">
        <f>NODES!C23</f>
        <v>-1</v>
      </c>
      <c r="D23">
        <f>NODES!J23</f>
        <v>1</v>
      </c>
      <c r="E23">
        <f>NODES!K23</f>
        <v>0.5</v>
      </c>
      <c r="F23">
        <f>NODES!L23</f>
        <v>0</v>
      </c>
      <c r="G23">
        <f>NODES!G23</f>
        <v>0</v>
      </c>
      <c r="H23" t="str">
        <f>NODES!H23</f>
        <v>RIGHT</v>
      </c>
      <c r="I23" t="str">
        <f>NODES!I23</f>
        <v>NO</v>
      </c>
      <c r="J23">
        <f t="shared" si="4"/>
        <v>1</v>
      </c>
      <c r="K23">
        <f t="shared" si="11"/>
        <v>0</v>
      </c>
      <c r="L23">
        <f t="shared" si="12"/>
        <v>-1</v>
      </c>
      <c r="M23">
        <f t="shared" si="5"/>
        <v>1</v>
      </c>
      <c r="N23">
        <f t="shared" si="13"/>
        <v>0</v>
      </c>
      <c r="O23">
        <f t="shared" si="14"/>
        <v>-1</v>
      </c>
      <c r="P23">
        <f t="shared" si="6"/>
        <v>1</v>
      </c>
      <c r="Q23">
        <f t="shared" si="7"/>
        <v>0</v>
      </c>
      <c r="R23">
        <v>0</v>
      </c>
      <c r="S23">
        <f t="shared" si="8"/>
        <v>1</v>
      </c>
      <c r="T23">
        <f t="shared" si="8"/>
        <v>0</v>
      </c>
      <c r="U23">
        <f t="shared" si="15"/>
        <v>0</v>
      </c>
      <c r="V23">
        <f t="shared" si="9"/>
        <v>0.5</v>
      </c>
      <c r="W23">
        <f t="shared" si="9"/>
        <v>0</v>
      </c>
      <c r="X23">
        <v>0</v>
      </c>
      <c r="Y23">
        <f t="shared" si="10"/>
        <v>1</v>
      </c>
      <c r="Z23">
        <f t="shared" si="16"/>
        <v>0.5</v>
      </c>
      <c r="AA23">
        <f t="shared" si="17"/>
        <v>0.5</v>
      </c>
    </row>
    <row r="24" spans="1:27" x14ac:dyDescent="0.25">
      <c r="A24">
        <f>NODES!A24</f>
        <v>23</v>
      </c>
      <c r="B24" t="str">
        <f>NODES!B24</f>
        <v>SURFACE</v>
      </c>
      <c r="C24">
        <f>NODES!C24</f>
        <v>-1</v>
      </c>
      <c r="D24">
        <f>NODES!J24</f>
        <v>0</v>
      </c>
      <c r="E24">
        <f>NODES!K24</f>
        <v>0.66666666666666674</v>
      </c>
      <c r="F24">
        <f>NODES!L24</f>
        <v>0</v>
      </c>
      <c r="G24">
        <f>NODES!G24</f>
        <v>0</v>
      </c>
      <c r="H24" t="str">
        <f>NODES!H24</f>
        <v>LEFT</v>
      </c>
      <c r="I24" t="str">
        <f>NODES!I24</f>
        <v>YES</v>
      </c>
      <c r="J24">
        <f t="shared" si="4"/>
        <v>-1</v>
      </c>
      <c r="K24">
        <f t="shared" si="11"/>
        <v>0.33333333333333348</v>
      </c>
      <c r="L24">
        <f t="shared" si="12"/>
        <v>-1</v>
      </c>
      <c r="M24">
        <f t="shared" si="5"/>
        <v>-1</v>
      </c>
      <c r="N24">
        <f t="shared" si="13"/>
        <v>0.33333333333333348</v>
      </c>
      <c r="O24">
        <f t="shared" si="14"/>
        <v>-1</v>
      </c>
      <c r="P24">
        <f t="shared" si="6"/>
        <v>-0.97182531580755005</v>
      </c>
      <c r="Q24">
        <f t="shared" si="7"/>
        <v>0.23570226039551595</v>
      </c>
      <c r="R24">
        <v>0</v>
      </c>
      <c r="S24">
        <f t="shared" si="8"/>
        <v>-0.97182531580755005</v>
      </c>
      <c r="T24">
        <f t="shared" si="8"/>
        <v>0.33333332999999998</v>
      </c>
      <c r="U24">
        <f t="shared" si="15"/>
        <v>0</v>
      </c>
      <c r="V24">
        <f t="shared" si="9"/>
        <v>-0.5</v>
      </c>
      <c r="W24">
        <f t="shared" si="9"/>
        <v>0.16666666499999999</v>
      </c>
      <c r="X24">
        <v>0</v>
      </c>
      <c r="Y24">
        <f t="shared" si="10"/>
        <v>0</v>
      </c>
      <c r="Z24">
        <f t="shared" si="16"/>
        <v>0.66666666499999994</v>
      </c>
      <c r="AA24">
        <f t="shared" si="17"/>
        <v>0.5</v>
      </c>
    </row>
    <row r="25" spans="1:27" x14ac:dyDescent="0.25">
      <c r="A25">
        <f>NODES!A25</f>
        <v>24</v>
      </c>
      <c r="B25" t="str">
        <f>NODES!B25</f>
        <v>UNSET</v>
      </c>
      <c r="C25">
        <f>NODES!C25</f>
        <v>-1</v>
      </c>
      <c r="D25">
        <f>NODES!J25</f>
        <v>0.16666666666666669</v>
      </c>
      <c r="E25">
        <f>NODES!K25</f>
        <v>0.66666666666666674</v>
      </c>
      <c r="F25">
        <f>NODES!L25</f>
        <v>0</v>
      </c>
      <c r="G25">
        <f>NODES!G25</f>
        <v>0</v>
      </c>
      <c r="H25" t="str">
        <f>NODES!H25</f>
        <v>NO</v>
      </c>
      <c r="I25" t="str">
        <f>NODES!I25</f>
        <v>NO</v>
      </c>
      <c r="J25">
        <f t="shared" si="4"/>
        <v>-0.66666666666666663</v>
      </c>
      <c r="K25">
        <f t="shared" si="11"/>
        <v>0.33333333333333348</v>
      </c>
      <c r="L25">
        <f t="shared" si="12"/>
        <v>-1</v>
      </c>
      <c r="M25">
        <f t="shared" si="5"/>
        <v>-0.66666666666666663</v>
      </c>
      <c r="N25">
        <f t="shared" si="13"/>
        <v>0.33333333333333348</v>
      </c>
      <c r="O25">
        <f t="shared" si="14"/>
        <v>-1</v>
      </c>
      <c r="P25">
        <f t="shared" si="6"/>
        <v>-0.6478835438717</v>
      </c>
      <c r="Q25">
        <f t="shared" si="7"/>
        <v>0.29397236789606573</v>
      </c>
      <c r="R25">
        <v>0</v>
      </c>
      <c r="S25">
        <f t="shared" si="8"/>
        <v>-0.6478835438717</v>
      </c>
      <c r="T25">
        <f t="shared" si="8"/>
        <v>0.33333332999999998</v>
      </c>
      <c r="U25">
        <f t="shared" si="15"/>
        <v>0</v>
      </c>
      <c r="V25">
        <f t="shared" si="9"/>
        <v>-0.32394177193585</v>
      </c>
      <c r="W25">
        <f t="shared" si="9"/>
        <v>0.16666666499999999</v>
      </c>
      <c r="X25">
        <v>0</v>
      </c>
      <c r="Y25">
        <f t="shared" si="10"/>
        <v>0.17605822806415</v>
      </c>
      <c r="Z25">
        <f t="shared" si="16"/>
        <v>0.66666666499999994</v>
      </c>
      <c r="AA25">
        <f t="shared" si="17"/>
        <v>0.5</v>
      </c>
    </row>
    <row r="26" spans="1:27" x14ac:dyDescent="0.25">
      <c r="A26">
        <f>NODES!A26</f>
        <v>25</v>
      </c>
      <c r="B26" t="str">
        <f>NODES!B26</f>
        <v>UNSET</v>
      </c>
      <c r="C26">
        <f>NODES!C26</f>
        <v>-1</v>
      </c>
      <c r="D26">
        <f>NODES!J26</f>
        <v>0.33333333333333337</v>
      </c>
      <c r="E26">
        <f>NODES!K26</f>
        <v>0.66666666666666674</v>
      </c>
      <c r="F26">
        <f>NODES!L26</f>
        <v>0</v>
      </c>
      <c r="G26">
        <f>NODES!G26</f>
        <v>0</v>
      </c>
      <c r="H26" t="str">
        <f>NODES!H26</f>
        <v>NO</v>
      </c>
      <c r="I26" t="str">
        <f>NODES!I26</f>
        <v>YES</v>
      </c>
      <c r="J26">
        <f t="shared" si="4"/>
        <v>-0.33333333333333326</v>
      </c>
      <c r="K26">
        <f t="shared" si="11"/>
        <v>0.33333333333333348</v>
      </c>
      <c r="L26">
        <f t="shared" si="12"/>
        <v>-1</v>
      </c>
      <c r="M26">
        <f t="shared" si="5"/>
        <v>-0.33333333333333326</v>
      </c>
      <c r="N26">
        <f t="shared" si="13"/>
        <v>0.33333333333333348</v>
      </c>
      <c r="O26">
        <f t="shared" si="14"/>
        <v>-1</v>
      </c>
      <c r="P26">
        <f t="shared" si="6"/>
        <v>-0.32394177193584994</v>
      </c>
      <c r="Q26">
        <f t="shared" si="7"/>
        <v>0.32394177193585016</v>
      </c>
      <c r="R26">
        <v>0</v>
      </c>
      <c r="S26">
        <f t="shared" si="8"/>
        <v>-0.33333332999999998</v>
      </c>
      <c r="T26">
        <f t="shared" si="8"/>
        <v>0.33333332999999998</v>
      </c>
      <c r="U26">
        <f t="shared" si="15"/>
        <v>0</v>
      </c>
      <c r="V26">
        <f t="shared" si="9"/>
        <v>-0.16666666499999999</v>
      </c>
      <c r="W26">
        <f t="shared" si="9"/>
        <v>0.16666666499999999</v>
      </c>
      <c r="X26">
        <v>0</v>
      </c>
      <c r="Y26">
        <f t="shared" si="10"/>
        <v>0.33333333500000001</v>
      </c>
      <c r="Z26">
        <f t="shared" si="16"/>
        <v>0.66666666499999994</v>
      </c>
      <c r="AA26">
        <f t="shared" si="17"/>
        <v>0.5</v>
      </c>
    </row>
    <row r="27" spans="1:27" x14ac:dyDescent="0.25">
      <c r="A27">
        <f>NODES!A27</f>
        <v>26</v>
      </c>
      <c r="B27" t="str">
        <f>NODES!B27</f>
        <v>UNSET</v>
      </c>
      <c r="C27">
        <f>NODES!C27</f>
        <v>-1</v>
      </c>
      <c r="D27">
        <f>NODES!J27</f>
        <v>0.5</v>
      </c>
      <c r="E27">
        <f>NODES!K27</f>
        <v>0.66666666666666674</v>
      </c>
      <c r="F27">
        <f>NODES!L27</f>
        <v>0</v>
      </c>
      <c r="G27">
        <f>NODES!G27</f>
        <v>0</v>
      </c>
      <c r="H27" t="str">
        <f>NODES!H27</f>
        <v>NO</v>
      </c>
      <c r="I27" t="str">
        <f>NODES!I27</f>
        <v>NO</v>
      </c>
      <c r="J27">
        <f t="shared" si="4"/>
        <v>0</v>
      </c>
      <c r="K27">
        <f t="shared" si="11"/>
        <v>0.33333333333333348</v>
      </c>
      <c r="L27">
        <f t="shared" si="12"/>
        <v>-1</v>
      </c>
      <c r="M27">
        <f t="shared" si="5"/>
        <v>0</v>
      </c>
      <c r="N27">
        <f t="shared" si="13"/>
        <v>0.33333333333333348</v>
      </c>
      <c r="O27">
        <f t="shared" si="14"/>
        <v>-1</v>
      </c>
      <c r="P27">
        <f t="shared" si="6"/>
        <v>0</v>
      </c>
      <c r="Q27">
        <f t="shared" si="7"/>
        <v>0.33333333333333348</v>
      </c>
      <c r="R27">
        <v>0</v>
      </c>
      <c r="S27">
        <f t="shared" si="8"/>
        <v>0</v>
      </c>
      <c r="T27">
        <f t="shared" si="8"/>
        <v>0.33333332999999998</v>
      </c>
      <c r="U27">
        <f t="shared" si="15"/>
        <v>0</v>
      </c>
      <c r="V27">
        <f t="shared" si="9"/>
        <v>0</v>
      </c>
      <c r="W27">
        <f t="shared" si="9"/>
        <v>0.16666666499999999</v>
      </c>
      <c r="X27">
        <v>0</v>
      </c>
      <c r="Y27">
        <f t="shared" si="10"/>
        <v>0.5</v>
      </c>
      <c r="Z27">
        <f t="shared" si="16"/>
        <v>0.66666666499999994</v>
      </c>
      <c r="AA27">
        <f t="shared" si="17"/>
        <v>0.5</v>
      </c>
    </row>
    <row r="28" spans="1:27" x14ac:dyDescent="0.25">
      <c r="A28">
        <f>NODES!A28</f>
        <v>27</v>
      </c>
      <c r="B28" t="str">
        <f>NODES!B28</f>
        <v>UNSET</v>
      </c>
      <c r="C28">
        <f>NODES!C28</f>
        <v>-1</v>
      </c>
      <c r="D28">
        <f>NODES!J28</f>
        <v>0.66666666666666674</v>
      </c>
      <c r="E28">
        <f>NODES!K28</f>
        <v>0.66666666666666674</v>
      </c>
      <c r="F28">
        <f>NODES!L28</f>
        <v>0</v>
      </c>
      <c r="G28">
        <f>NODES!G28</f>
        <v>0</v>
      </c>
      <c r="H28" t="str">
        <f>NODES!H28</f>
        <v>NO</v>
      </c>
      <c r="I28" t="str">
        <f>NODES!I28</f>
        <v>YES</v>
      </c>
      <c r="J28">
        <f t="shared" si="4"/>
        <v>0.33333333333333348</v>
      </c>
      <c r="K28">
        <f t="shared" si="11"/>
        <v>0.33333333333333348</v>
      </c>
      <c r="L28">
        <f t="shared" si="12"/>
        <v>-1</v>
      </c>
      <c r="M28">
        <f t="shared" si="5"/>
        <v>0.33333333333333348</v>
      </c>
      <c r="N28">
        <f t="shared" si="13"/>
        <v>0.33333333333333348</v>
      </c>
      <c r="O28">
        <f t="shared" si="14"/>
        <v>-1</v>
      </c>
      <c r="P28">
        <f t="shared" si="6"/>
        <v>0.32394177193585016</v>
      </c>
      <c r="Q28">
        <f t="shared" si="7"/>
        <v>0.32394177193585016</v>
      </c>
      <c r="R28">
        <v>0</v>
      </c>
      <c r="S28">
        <f t="shared" si="8"/>
        <v>0.33333332999999998</v>
      </c>
      <c r="T28">
        <f t="shared" si="8"/>
        <v>0.33333332999999998</v>
      </c>
      <c r="U28">
        <f t="shared" si="15"/>
        <v>0</v>
      </c>
      <c r="V28">
        <f t="shared" si="9"/>
        <v>0.16666666499999999</v>
      </c>
      <c r="W28">
        <f t="shared" si="9"/>
        <v>0.16666666499999999</v>
      </c>
      <c r="X28">
        <v>0</v>
      </c>
      <c r="Y28">
        <f t="shared" si="10"/>
        <v>0.66666666499999994</v>
      </c>
      <c r="Z28">
        <f t="shared" si="16"/>
        <v>0.66666666499999994</v>
      </c>
      <c r="AA28">
        <f t="shared" si="17"/>
        <v>0.5</v>
      </c>
    </row>
    <row r="29" spans="1:27" x14ac:dyDescent="0.25">
      <c r="A29">
        <f>NODES!A29</f>
        <v>28</v>
      </c>
      <c r="B29" t="str">
        <f>NODES!B29</f>
        <v>UNSET</v>
      </c>
      <c r="C29">
        <f>NODES!C29</f>
        <v>-1</v>
      </c>
      <c r="D29">
        <f>NODES!J29</f>
        <v>0.83333333333333337</v>
      </c>
      <c r="E29">
        <f>NODES!K29</f>
        <v>0.66666666666666674</v>
      </c>
      <c r="F29">
        <f>NODES!L29</f>
        <v>0</v>
      </c>
      <c r="G29">
        <f>NODES!G29</f>
        <v>0</v>
      </c>
      <c r="H29" t="str">
        <f>NODES!H29</f>
        <v>NO</v>
      </c>
      <c r="I29" t="str">
        <f>NODES!I29</f>
        <v>NO</v>
      </c>
      <c r="J29">
        <f t="shared" si="4"/>
        <v>0.66666666666666674</v>
      </c>
      <c r="K29">
        <f t="shared" si="11"/>
        <v>0.33333333333333348</v>
      </c>
      <c r="L29">
        <f t="shared" si="12"/>
        <v>-1</v>
      </c>
      <c r="M29">
        <f t="shared" si="5"/>
        <v>0.66666666666666674</v>
      </c>
      <c r="N29">
        <f t="shared" si="13"/>
        <v>0.33333333333333348</v>
      </c>
      <c r="O29">
        <f t="shared" si="14"/>
        <v>-1</v>
      </c>
      <c r="P29">
        <f t="shared" si="6"/>
        <v>0.64788354387170011</v>
      </c>
      <c r="Q29">
        <f t="shared" si="7"/>
        <v>0.29397236789606573</v>
      </c>
      <c r="R29">
        <v>0</v>
      </c>
      <c r="S29">
        <f t="shared" si="8"/>
        <v>0.64788354387170011</v>
      </c>
      <c r="T29">
        <f t="shared" si="8"/>
        <v>0.33333332999999998</v>
      </c>
      <c r="U29">
        <f t="shared" si="15"/>
        <v>0</v>
      </c>
      <c r="V29">
        <f t="shared" si="9"/>
        <v>0.32394177193585005</v>
      </c>
      <c r="W29">
        <f t="shared" si="9"/>
        <v>0.16666666499999999</v>
      </c>
      <c r="X29">
        <v>0</v>
      </c>
      <c r="Y29">
        <f t="shared" si="10"/>
        <v>0.82394177193585005</v>
      </c>
      <c r="Z29">
        <f t="shared" si="16"/>
        <v>0.66666666499999994</v>
      </c>
      <c r="AA29">
        <f t="shared" si="17"/>
        <v>0.5</v>
      </c>
    </row>
    <row r="30" spans="1:27" x14ac:dyDescent="0.25">
      <c r="A30">
        <f>NODES!A30</f>
        <v>29</v>
      </c>
      <c r="B30" t="str">
        <f>NODES!B30</f>
        <v>SURFACE</v>
      </c>
      <c r="C30">
        <f>NODES!C30</f>
        <v>-1</v>
      </c>
      <c r="D30">
        <f>NODES!J30</f>
        <v>1</v>
      </c>
      <c r="E30">
        <f>NODES!K30</f>
        <v>0.66666666666666674</v>
      </c>
      <c r="F30">
        <f>NODES!L30</f>
        <v>0</v>
      </c>
      <c r="G30">
        <f>NODES!G30</f>
        <v>0</v>
      </c>
      <c r="H30" t="str">
        <f>NODES!H30</f>
        <v>RIGHT</v>
      </c>
      <c r="I30" t="str">
        <f>NODES!I30</f>
        <v>YES</v>
      </c>
      <c r="J30">
        <f t="shared" si="4"/>
        <v>1</v>
      </c>
      <c r="K30">
        <f t="shared" si="11"/>
        <v>0.33333333333333348</v>
      </c>
      <c r="L30">
        <f t="shared" si="12"/>
        <v>-1</v>
      </c>
      <c r="M30">
        <f t="shared" si="5"/>
        <v>1</v>
      </c>
      <c r="N30">
        <f t="shared" si="13"/>
        <v>0.33333333333333348</v>
      </c>
      <c r="O30">
        <f t="shared" si="14"/>
        <v>-1</v>
      </c>
      <c r="P30">
        <f t="shared" si="6"/>
        <v>0.97182531580755005</v>
      </c>
      <c r="Q30">
        <f t="shared" si="7"/>
        <v>0.23570226039551595</v>
      </c>
      <c r="R30">
        <v>0</v>
      </c>
      <c r="S30">
        <f t="shared" si="8"/>
        <v>0.97182531580755005</v>
      </c>
      <c r="T30">
        <f t="shared" si="8"/>
        <v>0.33333332999999998</v>
      </c>
      <c r="U30">
        <f t="shared" si="15"/>
        <v>0</v>
      </c>
      <c r="V30">
        <f t="shared" si="9"/>
        <v>0.5</v>
      </c>
      <c r="W30">
        <f t="shared" si="9"/>
        <v>0.16666666499999999</v>
      </c>
      <c r="X30">
        <v>0</v>
      </c>
      <c r="Y30">
        <f t="shared" si="10"/>
        <v>1</v>
      </c>
      <c r="Z30">
        <f t="shared" si="16"/>
        <v>0.66666666499999994</v>
      </c>
      <c r="AA30">
        <f t="shared" si="17"/>
        <v>0.5</v>
      </c>
    </row>
    <row r="31" spans="1:27" x14ac:dyDescent="0.25">
      <c r="A31">
        <f>NODES!A31</f>
        <v>30</v>
      </c>
      <c r="B31" t="str">
        <f>NODES!B31</f>
        <v>SURFACE</v>
      </c>
      <c r="C31">
        <f>NODES!C31</f>
        <v>-1</v>
      </c>
      <c r="D31">
        <f>NODES!J31</f>
        <v>0</v>
      </c>
      <c r="E31">
        <f>NODES!K31</f>
        <v>0.83333333333333337</v>
      </c>
      <c r="F31">
        <f>NODES!L31</f>
        <v>0</v>
      </c>
      <c r="G31">
        <f>NODES!G31</f>
        <v>0</v>
      </c>
      <c r="H31" t="str">
        <f>NODES!H31</f>
        <v>LEFT</v>
      </c>
      <c r="I31" t="str">
        <f>NODES!I31</f>
        <v>NO</v>
      </c>
      <c r="J31">
        <f t="shared" si="4"/>
        <v>-1</v>
      </c>
      <c r="K31">
        <f t="shared" si="11"/>
        <v>0.66666666666666674</v>
      </c>
      <c r="L31">
        <f t="shared" si="12"/>
        <v>-1</v>
      </c>
      <c r="M31">
        <f t="shared" si="5"/>
        <v>-1</v>
      </c>
      <c r="N31">
        <f t="shared" si="13"/>
        <v>0.66666666666666674</v>
      </c>
      <c r="O31">
        <f t="shared" si="14"/>
        <v>-1</v>
      </c>
      <c r="P31">
        <f t="shared" si="6"/>
        <v>-0.88191710368819676</v>
      </c>
      <c r="Q31">
        <f t="shared" si="7"/>
        <v>0.47140452079103179</v>
      </c>
      <c r="R31">
        <v>0</v>
      </c>
      <c r="S31">
        <f t="shared" si="8"/>
        <v>-0.88191710368819676</v>
      </c>
      <c r="T31">
        <f t="shared" si="8"/>
        <v>0.47140452079103179</v>
      </c>
      <c r="U31">
        <f t="shared" si="15"/>
        <v>0</v>
      </c>
      <c r="V31">
        <f t="shared" si="9"/>
        <v>-0.44095855184409838</v>
      </c>
      <c r="W31">
        <f t="shared" si="9"/>
        <v>0.23570226039551589</v>
      </c>
      <c r="X31">
        <v>0</v>
      </c>
      <c r="Y31">
        <f t="shared" si="10"/>
        <v>5.9041448155901621E-2</v>
      </c>
      <c r="Z31">
        <f t="shared" si="16"/>
        <v>0.73570226039551589</v>
      </c>
      <c r="AA31">
        <f t="shared" si="17"/>
        <v>0.5</v>
      </c>
    </row>
    <row r="32" spans="1:27" x14ac:dyDescent="0.25">
      <c r="A32">
        <f>NODES!A32</f>
        <v>31</v>
      </c>
      <c r="B32" t="str">
        <f>NODES!B32</f>
        <v>UNSET</v>
      </c>
      <c r="C32">
        <f>NODES!C32</f>
        <v>-1</v>
      </c>
      <c r="D32">
        <f>NODES!J32</f>
        <v>0.33333333333333337</v>
      </c>
      <c r="E32">
        <f>NODES!K32</f>
        <v>0.83333333333333337</v>
      </c>
      <c r="F32">
        <f>NODES!L32</f>
        <v>0</v>
      </c>
      <c r="G32">
        <f>NODES!G32</f>
        <v>0</v>
      </c>
      <c r="H32" t="str">
        <f>NODES!H32</f>
        <v>NO</v>
      </c>
      <c r="I32" t="str">
        <f>NODES!I32</f>
        <v>NO</v>
      </c>
      <c r="J32">
        <f t="shared" si="4"/>
        <v>-0.33333333333333326</v>
      </c>
      <c r="K32">
        <f t="shared" si="11"/>
        <v>0.66666666666666674</v>
      </c>
      <c r="L32">
        <f t="shared" si="12"/>
        <v>-1</v>
      </c>
      <c r="M32">
        <f t="shared" si="5"/>
        <v>-0.33333333333333326</v>
      </c>
      <c r="N32">
        <f t="shared" si="13"/>
        <v>0.66666666666666674</v>
      </c>
      <c r="O32">
        <f t="shared" si="14"/>
        <v>-1</v>
      </c>
      <c r="P32">
        <f t="shared" si="6"/>
        <v>-0.29397236789606551</v>
      </c>
      <c r="Q32">
        <f t="shared" si="7"/>
        <v>0.64788354387170011</v>
      </c>
      <c r="R32">
        <v>0</v>
      </c>
      <c r="S32">
        <f t="shared" si="8"/>
        <v>-0.33333332999999998</v>
      </c>
      <c r="T32">
        <f t="shared" si="8"/>
        <v>0.64788354387170011</v>
      </c>
      <c r="U32">
        <f t="shared" si="15"/>
        <v>0</v>
      </c>
      <c r="V32">
        <f t="shared" si="9"/>
        <v>-0.16666666499999999</v>
      </c>
      <c r="W32">
        <f t="shared" si="9"/>
        <v>0.32394177193585005</v>
      </c>
      <c r="X32">
        <v>0</v>
      </c>
      <c r="Y32">
        <f t="shared" si="10"/>
        <v>0.33333333500000001</v>
      </c>
      <c r="Z32">
        <f t="shared" si="16"/>
        <v>0.82394177193585005</v>
      </c>
      <c r="AA32">
        <f t="shared" si="17"/>
        <v>0.5</v>
      </c>
    </row>
    <row r="33" spans="1:27" x14ac:dyDescent="0.25">
      <c r="A33">
        <f>NODES!A33</f>
        <v>32</v>
      </c>
      <c r="B33" t="str">
        <f>NODES!B33</f>
        <v>UNSET</v>
      </c>
      <c r="C33">
        <f>NODES!C33</f>
        <v>-1</v>
      </c>
      <c r="D33">
        <f>NODES!J33</f>
        <v>0.66666666666666674</v>
      </c>
      <c r="E33">
        <f>NODES!K33</f>
        <v>0.83333333333333337</v>
      </c>
      <c r="F33">
        <f>NODES!L33</f>
        <v>0</v>
      </c>
      <c r="G33">
        <f>NODES!G33</f>
        <v>0</v>
      </c>
      <c r="H33" t="str">
        <f>NODES!H33</f>
        <v>NO</v>
      </c>
      <c r="I33" t="str">
        <f>NODES!I33</f>
        <v>NO</v>
      </c>
      <c r="J33">
        <f t="shared" si="4"/>
        <v>0.33333333333333348</v>
      </c>
      <c r="K33">
        <f t="shared" si="11"/>
        <v>0.66666666666666674</v>
      </c>
      <c r="L33">
        <f t="shared" si="12"/>
        <v>-1</v>
      </c>
      <c r="M33">
        <f t="shared" si="5"/>
        <v>0.33333333333333348</v>
      </c>
      <c r="N33">
        <f t="shared" si="13"/>
        <v>0.66666666666666674</v>
      </c>
      <c r="O33">
        <f t="shared" si="14"/>
        <v>-1</v>
      </c>
      <c r="P33">
        <f t="shared" si="6"/>
        <v>0.29397236789606573</v>
      </c>
      <c r="Q33">
        <f t="shared" si="7"/>
        <v>0.64788354387170011</v>
      </c>
      <c r="R33">
        <v>0</v>
      </c>
      <c r="S33">
        <f t="shared" si="8"/>
        <v>0.33333332999999998</v>
      </c>
      <c r="T33">
        <f t="shared" si="8"/>
        <v>0.64788354387170011</v>
      </c>
      <c r="U33">
        <f t="shared" si="15"/>
        <v>0</v>
      </c>
      <c r="V33">
        <f t="shared" si="9"/>
        <v>0.16666666499999999</v>
      </c>
      <c r="W33">
        <f t="shared" si="9"/>
        <v>0.32394177193585005</v>
      </c>
      <c r="X33">
        <v>0</v>
      </c>
      <c r="Y33">
        <f t="shared" si="10"/>
        <v>0.66666666499999994</v>
      </c>
      <c r="Z33">
        <f t="shared" si="16"/>
        <v>0.82394177193585005</v>
      </c>
      <c r="AA33">
        <f t="shared" si="17"/>
        <v>0.5</v>
      </c>
    </row>
    <row r="34" spans="1:27" x14ac:dyDescent="0.25">
      <c r="A34">
        <f>NODES!A34</f>
        <v>33</v>
      </c>
      <c r="B34" t="str">
        <f>NODES!B34</f>
        <v>SURFACE</v>
      </c>
      <c r="C34">
        <f>NODES!C34</f>
        <v>-1</v>
      </c>
      <c r="D34">
        <f>NODES!J34</f>
        <v>1</v>
      </c>
      <c r="E34">
        <f>NODES!K34</f>
        <v>0.83333333333333337</v>
      </c>
      <c r="F34">
        <f>NODES!L34</f>
        <v>0</v>
      </c>
      <c r="G34">
        <f>NODES!G34</f>
        <v>0</v>
      </c>
      <c r="H34" t="str">
        <f>NODES!H34</f>
        <v>RIGHT</v>
      </c>
      <c r="I34" t="str">
        <f>NODES!I34</f>
        <v>NO</v>
      </c>
      <c r="J34">
        <f t="shared" si="4"/>
        <v>1</v>
      </c>
      <c r="K34">
        <f t="shared" si="11"/>
        <v>0.66666666666666674</v>
      </c>
      <c r="L34">
        <f t="shared" si="12"/>
        <v>-1</v>
      </c>
      <c r="M34">
        <f t="shared" si="5"/>
        <v>1</v>
      </c>
      <c r="N34">
        <f t="shared" si="13"/>
        <v>0.66666666666666674</v>
      </c>
      <c r="O34">
        <f t="shared" si="14"/>
        <v>-1</v>
      </c>
      <c r="P34">
        <f t="shared" si="6"/>
        <v>0.88191710368819676</v>
      </c>
      <c r="Q34">
        <f t="shared" si="7"/>
        <v>0.47140452079103179</v>
      </c>
      <c r="R34">
        <v>0</v>
      </c>
      <c r="S34">
        <f t="shared" si="8"/>
        <v>0.88191710368819676</v>
      </c>
      <c r="T34">
        <f t="shared" si="8"/>
        <v>0.47140452079103179</v>
      </c>
      <c r="U34">
        <f t="shared" si="15"/>
        <v>0</v>
      </c>
      <c r="V34">
        <f t="shared" si="9"/>
        <v>0.44095855184409838</v>
      </c>
      <c r="W34">
        <f t="shared" si="9"/>
        <v>0.23570226039551589</v>
      </c>
      <c r="X34">
        <v>0</v>
      </c>
      <c r="Y34">
        <f t="shared" si="10"/>
        <v>0.94095855184409838</v>
      </c>
      <c r="Z34">
        <f t="shared" si="16"/>
        <v>0.73570226039551589</v>
      </c>
      <c r="AA34">
        <f t="shared" si="17"/>
        <v>0.5</v>
      </c>
    </row>
    <row r="35" spans="1:27" x14ac:dyDescent="0.25">
      <c r="A35">
        <f>NODES!A35</f>
        <v>34</v>
      </c>
      <c r="B35" t="str">
        <f>NODES!B35</f>
        <v>SURFACE</v>
      </c>
      <c r="C35">
        <f>NODES!C35</f>
        <v>-1</v>
      </c>
      <c r="D35">
        <f>NODES!J35</f>
        <v>0</v>
      </c>
      <c r="E35">
        <f>NODES!K35</f>
        <v>1</v>
      </c>
      <c r="F35">
        <f>NODES!L35</f>
        <v>0</v>
      </c>
      <c r="G35">
        <f>NODES!G35</f>
        <v>0</v>
      </c>
      <c r="H35" t="str">
        <f>NODES!H35</f>
        <v>NO</v>
      </c>
      <c r="I35" t="str">
        <f>NODES!I35</f>
        <v>YES</v>
      </c>
      <c r="J35">
        <f t="shared" si="4"/>
        <v>-1</v>
      </c>
      <c r="K35">
        <f t="shared" si="11"/>
        <v>1</v>
      </c>
      <c r="L35">
        <f t="shared" si="12"/>
        <v>-1</v>
      </c>
      <c r="M35">
        <f t="shared" si="5"/>
        <v>-1</v>
      </c>
      <c r="N35">
        <f t="shared" si="13"/>
        <v>1</v>
      </c>
      <c r="O35">
        <f t="shared" si="14"/>
        <v>-1</v>
      </c>
      <c r="P35">
        <f t="shared" si="6"/>
        <v>-0.70710678118654757</v>
      </c>
      <c r="Q35">
        <f t="shared" si="7"/>
        <v>0.70710678118654757</v>
      </c>
      <c r="R35">
        <v>0</v>
      </c>
      <c r="S35">
        <f t="shared" si="8"/>
        <v>-0.70710678118654757</v>
      </c>
      <c r="T35">
        <f t="shared" si="8"/>
        <v>0.70710678118654757</v>
      </c>
      <c r="U35">
        <f t="shared" si="15"/>
        <v>0</v>
      </c>
      <c r="V35">
        <f t="shared" si="9"/>
        <v>-0.35355339059327379</v>
      </c>
      <c r="W35">
        <f t="shared" si="9"/>
        <v>0.35355339059327379</v>
      </c>
      <c r="X35">
        <v>0</v>
      </c>
      <c r="Y35">
        <f t="shared" si="10"/>
        <v>0.14644660940672621</v>
      </c>
      <c r="Z35">
        <f t="shared" si="16"/>
        <v>0.85355339059327373</v>
      </c>
      <c r="AA35">
        <f t="shared" si="17"/>
        <v>0.5</v>
      </c>
    </row>
    <row r="36" spans="1:27" x14ac:dyDescent="0.25">
      <c r="A36">
        <f>NODES!A36</f>
        <v>35</v>
      </c>
      <c r="B36" t="str">
        <f>NODES!B36</f>
        <v>UNSET</v>
      </c>
      <c r="C36">
        <f>NODES!C36</f>
        <v>-1</v>
      </c>
      <c r="D36">
        <f>NODES!J36</f>
        <v>0.16666666666666669</v>
      </c>
      <c r="E36">
        <f>NODES!K36</f>
        <v>1</v>
      </c>
      <c r="F36">
        <f>NODES!L36</f>
        <v>0</v>
      </c>
      <c r="G36">
        <f>NODES!G36</f>
        <v>0</v>
      </c>
      <c r="H36" t="str">
        <f>NODES!H36</f>
        <v>UP</v>
      </c>
      <c r="I36" t="str">
        <f>NODES!I36</f>
        <v>NO</v>
      </c>
      <c r="J36">
        <f t="shared" si="4"/>
        <v>-0.66666666666666663</v>
      </c>
      <c r="K36">
        <f t="shared" si="11"/>
        <v>1</v>
      </c>
      <c r="L36">
        <f t="shared" si="12"/>
        <v>-1</v>
      </c>
      <c r="M36">
        <f t="shared" si="5"/>
        <v>-0.66666666666666663</v>
      </c>
      <c r="N36">
        <f t="shared" si="13"/>
        <v>1</v>
      </c>
      <c r="O36">
        <f t="shared" si="14"/>
        <v>-1</v>
      </c>
      <c r="P36">
        <f t="shared" si="6"/>
        <v>-0.47140452079103168</v>
      </c>
      <c r="Q36">
        <f t="shared" si="7"/>
        <v>0.88191710368819687</v>
      </c>
      <c r="R36">
        <v>0</v>
      </c>
      <c r="S36">
        <f t="shared" si="8"/>
        <v>-0.47140452079103168</v>
      </c>
      <c r="T36">
        <f t="shared" si="8"/>
        <v>0.88191710368819687</v>
      </c>
      <c r="U36">
        <f t="shared" si="15"/>
        <v>0</v>
      </c>
      <c r="V36">
        <f t="shared" si="9"/>
        <v>-0.23570226039551584</v>
      </c>
      <c r="W36">
        <f t="shared" si="9"/>
        <v>0.44095855184409843</v>
      </c>
      <c r="X36">
        <v>0</v>
      </c>
      <c r="Y36">
        <f t="shared" si="10"/>
        <v>0.26429773960448416</v>
      </c>
      <c r="Z36">
        <f t="shared" si="16"/>
        <v>0.94095855184409838</v>
      </c>
      <c r="AA36">
        <f t="shared" si="17"/>
        <v>0.5</v>
      </c>
    </row>
    <row r="37" spans="1:27" x14ac:dyDescent="0.25">
      <c r="A37">
        <f>NODES!A37</f>
        <v>36</v>
      </c>
      <c r="B37" t="str">
        <f>NODES!B37</f>
        <v>UNSET</v>
      </c>
      <c r="C37">
        <f>NODES!C37</f>
        <v>-1</v>
      </c>
      <c r="D37">
        <f>NODES!J37</f>
        <v>0.33333333333333337</v>
      </c>
      <c r="E37">
        <f>NODES!K37</f>
        <v>1</v>
      </c>
      <c r="F37">
        <f>NODES!L37</f>
        <v>0</v>
      </c>
      <c r="G37">
        <f>NODES!G37</f>
        <v>0</v>
      </c>
      <c r="H37" t="str">
        <f>NODES!H37</f>
        <v>UP</v>
      </c>
      <c r="I37" t="str">
        <f>NODES!I37</f>
        <v>YES</v>
      </c>
      <c r="J37">
        <f t="shared" si="4"/>
        <v>-0.33333333333333326</v>
      </c>
      <c r="K37">
        <f t="shared" si="11"/>
        <v>1</v>
      </c>
      <c r="L37">
        <f t="shared" si="12"/>
        <v>-1</v>
      </c>
      <c r="M37">
        <f t="shared" si="5"/>
        <v>-0.33333333333333326</v>
      </c>
      <c r="N37">
        <f t="shared" si="13"/>
        <v>1</v>
      </c>
      <c r="O37">
        <f t="shared" si="14"/>
        <v>-1</v>
      </c>
      <c r="P37">
        <f t="shared" si="6"/>
        <v>-0.23570226039551581</v>
      </c>
      <c r="Q37">
        <f t="shared" si="7"/>
        <v>0.97182531580755005</v>
      </c>
      <c r="R37">
        <v>0</v>
      </c>
      <c r="S37">
        <f t="shared" si="8"/>
        <v>-0.33333332999999998</v>
      </c>
      <c r="T37">
        <f t="shared" si="8"/>
        <v>0.97182531580755005</v>
      </c>
      <c r="U37">
        <f t="shared" si="15"/>
        <v>0</v>
      </c>
      <c r="V37">
        <f t="shared" si="9"/>
        <v>-0.16666666499999999</v>
      </c>
      <c r="W37">
        <f t="shared" si="9"/>
        <v>0.5</v>
      </c>
      <c r="X37">
        <v>0</v>
      </c>
      <c r="Y37">
        <f t="shared" si="10"/>
        <v>0.33333333500000001</v>
      </c>
      <c r="Z37">
        <f t="shared" si="16"/>
        <v>1</v>
      </c>
      <c r="AA37">
        <f t="shared" si="17"/>
        <v>0.5</v>
      </c>
    </row>
    <row r="38" spans="1:27" x14ac:dyDescent="0.25">
      <c r="A38">
        <f>NODES!A38</f>
        <v>37</v>
      </c>
      <c r="B38" t="str">
        <f>NODES!B38</f>
        <v>UNSET</v>
      </c>
      <c r="C38">
        <f>NODES!C38</f>
        <v>-1</v>
      </c>
      <c r="D38">
        <f>NODES!J38</f>
        <v>0.5</v>
      </c>
      <c r="E38">
        <f>NODES!K38</f>
        <v>1</v>
      </c>
      <c r="F38">
        <f>NODES!L38</f>
        <v>0</v>
      </c>
      <c r="G38">
        <f>NODES!G38</f>
        <v>0</v>
      </c>
      <c r="H38" t="str">
        <f>NODES!H38</f>
        <v>UP</v>
      </c>
      <c r="I38" t="str">
        <f>NODES!I38</f>
        <v>NO</v>
      </c>
      <c r="J38">
        <f t="shared" si="4"/>
        <v>0</v>
      </c>
      <c r="K38">
        <f t="shared" si="11"/>
        <v>1</v>
      </c>
      <c r="L38">
        <f t="shared" si="12"/>
        <v>-1</v>
      </c>
      <c r="M38">
        <f t="shared" si="5"/>
        <v>0</v>
      </c>
      <c r="N38">
        <f t="shared" si="13"/>
        <v>1</v>
      </c>
      <c r="O38">
        <f t="shared" si="14"/>
        <v>-1</v>
      </c>
      <c r="P38">
        <f t="shared" si="6"/>
        <v>0</v>
      </c>
      <c r="Q38">
        <f t="shared" si="7"/>
        <v>1</v>
      </c>
      <c r="R38">
        <v>0</v>
      </c>
      <c r="S38">
        <f t="shared" si="8"/>
        <v>0</v>
      </c>
      <c r="T38">
        <f t="shared" si="8"/>
        <v>1</v>
      </c>
      <c r="U38">
        <f t="shared" si="15"/>
        <v>0</v>
      </c>
      <c r="V38">
        <f t="shared" si="9"/>
        <v>0</v>
      </c>
      <c r="W38">
        <f t="shared" si="9"/>
        <v>0.5</v>
      </c>
      <c r="X38">
        <v>0</v>
      </c>
      <c r="Y38">
        <f t="shared" si="10"/>
        <v>0.5</v>
      </c>
      <c r="Z38">
        <f t="shared" si="16"/>
        <v>1</v>
      </c>
      <c r="AA38">
        <f t="shared" si="17"/>
        <v>0.5</v>
      </c>
    </row>
    <row r="39" spans="1:27" x14ac:dyDescent="0.25">
      <c r="A39">
        <f>NODES!A39</f>
        <v>38</v>
      </c>
      <c r="B39" t="str">
        <f>NODES!B39</f>
        <v>UNSET</v>
      </c>
      <c r="C39">
        <f>NODES!C39</f>
        <v>-1</v>
      </c>
      <c r="D39">
        <f>NODES!J39</f>
        <v>0.66666666666666674</v>
      </c>
      <c r="E39">
        <f>NODES!K39</f>
        <v>1</v>
      </c>
      <c r="F39">
        <f>NODES!L39</f>
        <v>0</v>
      </c>
      <c r="G39">
        <f>NODES!G39</f>
        <v>0</v>
      </c>
      <c r="H39" t="str">
        <f>NODES!H39</f>
        <v>UP</v>
      </c>
      <c r="I39" t="str">
        <f>NODES!I39</f>
        <v>YES</v>
      </c>
      <c r="J39">
        <f t="shared" si="4"/>
        <v>0.33333333333333348</v>
      </c>
      <c r="K39">
        <f t="shared" si="11"/>
        <v>1</v>
      </c>
      <c r="L39">
        <f t="shared" si="12"/>
        <v>-1</v>
      </c>
      <c r="M39">
        <f t="shared" si="5"/>
        <v>0.33333333333333348</v>
      </c>
      <c r="N39">
        <f t="shared" si="13"/>
        <v>1</v>
      </c>
      <c r="O39">
        <f t="shared" si="14"/>
        <v>-1</v>
      </c>
      <c r="P39">
        <f t="shared" si="6"/>
        <v>0.23570226039551595</v>
      </c>
      <c r="Q39">
        <f t="shared" si="7"/>
        <v>0.97182531580755005</v>
      </c>
      <c r="R39">
        <v>0</v>
      </c>
      <c r="S39">
        <f t="shared" si="8"/>
        <v>0.33333332999999998</v>
      </c>
      <c r="T39">
        <f t="shared" si="8"/>
        <v>0.97182531580755005</v>
      </c>
      <c r="U39">
        <f t="shared" si="15"/>
        <v>0</v>
      </c>
      <c r="V39">
        <f t="shared" si="9"/>
        <v>0.16666666499999999</v>
      </c>
      <c r="W39">
        <f t="shared" si="9"/>
        <v>0.5</v>
      </c>
      <c r="X39">
        <v>0</v>
      </c>
      <c r="Y39">
        <f t="shared" si="10"/>
        <v>0.66666666499999994</v>
      </c>
      <c r="Z39">
        <f t="shared" si="16"/>
        <v>1</v>
      </c>
      <c r="AA39">
        <f t="shared" si="17"/>
        <v>0.5</v>
      </c>
    </row>
    <row r="40" spans="1:27" x14ac:dyDescent="0.25">
      <c r="A40">
        <f>NODES!A40</f>
        <v>39</v>
      </c>
      <c r="B40" t="str">
        <f>NODES!B40</f>
        <v>UNSET</v>
      </c>
      <c r="C40">
        <f>NODES!C40</f>
        <v>-1</v>
      </c>
      <c r="D40">
        <f>NODES!J40</f>
        <v>0.83333333333333337</v>
      </c>
      <c r="E40">
        <f>NODES!K40</f>
        <v>1</v>
      </c>
      <c r="F40">
        <f>NODES!L40</f>
        <v>0</v>
      </c>
      <c r="G40">
        <f>NODES!G40</f>
        <v>0</v>
      </c>
      <c r="H40" t="str">
        <f>NODES!H40</f>
        <v>UP</v>
      </c>
      <c r="I40" t="str">
        <f>NODES!I40</f>
        <v>NO</v>
      </c>
      <c r="J40">
        <f t="shared" si="4"/>
        <v>0.66666666666666674</v>
      </c>
      <c r="K40">
        <f t="shared" si="11"/>
        <v>1</v>
      </c>
      <c r="L40">
        <f t="shared" si="12"/>
        <v>-1</v>
      </c>
      <c r="M40">
        <f t="shared" si="5"/>
        <v>0.66666666666666674</v>
      </c>
      <c r="N40">
        <f t="shared" si="13"/>
        <v>1</v>
      </c>
      <c r="O40">
        <f t="shared" si="14"/>
        <v>-1</v>
      </c>
      <c r="P40">
        <f t="shared" si="6"/>
        <v>0.47140452079103179</v>
      </c>
      <c r="Q40">
        <f t="shared" si="7"/>
        <v>0.88191710368819676</v>
      </c>
      <c r="R40">
        <v>0</v>
      </c>
      <c r="S40">
        <f t="shared" si="8"/>
        <v>0.47140452079103179</v>
      </c>
      <c r="T40">
        <f t="shared" si="8"/>
        <v>0.88191710368819676</v>
      </c>
      <c r="U40">
        <f t="shared" si="15"/>
        <v>0</v>
      </c>
      <c r="V40">
        <f t="shared" si="9"/>
        <v>0.23570226039551589</v>
      </c>
      <c r="W40">
        <f t="shared" si="9"/>
        <v>0.44095855184409838</v>
      </c>
      <c r="X40">
        <v>0</v>
      </c>
      <c r="Y40">
        <f t="shared" si="10"/>
        <v>0.73570226039551589</v>
      </c>
      <c r="Z40">
        <f t="shared" si="16"/>
        <v>0.94095855184409838</v>
      </c>
      <c r="AA40">
        <f t="shared" si="17"/>
        <v>0.5</v>
      </c>
    </row>
    <row r="41" spans="1:27" x14ac:dyDescent="0.25">
      <c r="A41">
        <f>NODES!A41</f>
        <v>40</v>
      </c>
      <c r="B41" t="str">
        <f>NODES!B41</f>
        <v>SURFACE</v>
      </c>
      <c r="C41">
        <f>NODES!C41</f>
        <v>-1</v>
      </c>
      <c r="D41">
        <f>NODES!J41</f>
        <v>1</v>
      </c>
      <c r="E41">
        <f>NODES!K41</f>
        <v>1</v>
      </c>
      <c r="F41">
        <f>NODES!L41</f>
        <v>0</v>
      </c>
      <c r="G41">
        <f>NODES!G41</f>
        <v>0</v>
      </c>
      <c r="H41" t="str">
        <f>NODES!H41</f>
        <v>NO</v>
      </c>
      <c r="I41" t="str">
        <f>NODES!I41</f>
        <v>YES</v>
      </c>
      <c r="J41">
        <f t="shared" si="4"/>
        <v>1</v>
      </c>
      <c r="K41">
        <f t="shared" si="11"/>
        <v>1</v>
      </c>
      <c r="L41">
        <f t="shared" si="12"/>
        <v>-1</v>
      </c>
      <c r="M41">
        <f>J41</f>
        <v>1</v>
      </c>
      <c r="N41">
        <f t="shared" si="13"/>
        <v>1</v>
      </c>
      <c r="O41">
        <f t="shared" si="14"/>
        <v>-1</v>
      </c>
      <c r="P41">
        <f t="shared" si="6"/>
        <v>0.70710678118654757</v>
      </c>
      <c r="Q41">
        <f t="shared" si="7"/>
        <v>0.70710678118654757</v>
      </c>
      <c r="R41">
        <v>0</v>
      </c>
      <c r="S41">
        <f t="shared" si="8"/>
        <v>0.70710678118654757</v>
      </c>
      <c r="T41">
        <f t="shared" si="8"/>
        <v>0.70710678118654757</v>
      </c>
      <c r="U41">
        <f t="shared" si="15"/>
        <v>0</v>
      </c>
      <c r="V41">
        <f t="shared" si="9"/>
        <v>0.35355339059327379</v>
      </c>
      <c r="W41">
        <f t="shared" si="9"/>
        <v>0.35355339059327379</v>
      </c>
      <c r="X41">
        <v>0</v>
      </c>
      <c r="Y41">
        <f t="shared" si="10"/>
        <v>0.85355339059327373</v>
      </c>
      <c r="Z41">
        <f t="shared" si="16"/>
        <v>0.85355339059327373</v>
      </c>
      <c r="AA41">
        <f t="shared" si="17"/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938C-2A8E-4636-8D4E-9C629AF54367}">
  <dimension ref="A1:V3"/>
  <sheetViews>
    <sheetView workbookViewId="0">
      <selection activeCell="B39" sqref="B39"/>
    </sheetView>
  </sheetViews>
  <sheetFormatPr defaultRowHeight="15" x14ac:dyDescent="0.25"/>
  <cols>
    <col min="1" max="1" width="9" bestFit="1" customWidth="1"/>
  </cols>
  <sheetData>
    <row r="1" spans="1:22" x14ac:dyDescent="0.25">
      <c r="A1" t="s">
        <v>49</v>
      </c>
      <c r="B1" t="s">
        <v>50</v>
      </c>
      <c r="C1" s="4" t="s">
        <v>16</v>
      </c>
      <c r="D1" s="4" t="s">
        <v>17</v>
      </c>
      <c r="E1" s="4" t="s">
        <v>18</v>
      </c>
      <c r="F1" s="4" t="s">
        <v>19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>
        <v>1</v>
      </c>
      <c r="B2" t="s">
        <v>3</v>
      </c>
      <c r="C2" t="e">
        <f>VLOOKUP(ELEMENTS!B2,Table1[[#This Row],[index]],Table1[[#This Row],[x]],T)</f>
        <v>#NAME?</v>
      </c>
    </row>
    <row r="3" spans="1:22" x14ac:dyDescent="0.25">
      <c r="A3">
        <v>1</v>
      </c>
      <c r="B3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CD49-3339-4C77-A36B-AF5D093C110B}">
  <dimension ref="A1:AA10"/>
  <sheetViews>
    <sheetView topLeftCell="B1" workbookViewId="0">
      <selection activeCell="Y2" sqref="Y2"/>
    </sheetView>
  </sheetViews>
  <sheetFormatPr defaultRowHeight="15" x14ac:dyDescent="0.25"/>
  <cols>
    <col min="1" max="1" width="6" bestFit="1" customWidth="1"/>
    <col min="2" max="21" width="4.7109375" customWidth="1"/>
    <col min="22" max="22" width="4.85546875" bestFit="1" customWidth="1"/>
    <col min="23" max="23" width="12.7109375" bestFit="1" customWidth="1"/>
    <col min="24" max="27" width="7.7109375" customWidth="1"/>
  </cols>
  <sheetData>
    <row r="1" spans="1:27" x14ac:dyDescent="0.25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6</v>
      </c>
      <c r="W1" s="4" t="s">
        <v>1</v>
      </c>
      <c r="X1" s="3" t="s">
        <v>40</v>
      </c>
      <c r="Y1" s="3" t="s">
        <v>14</v>
      </c>
      <c r="Z1" s="3" t="s">
        <v>13</v>
      </c>
      <c r="AA1" s="3" t="s">
        <v>15</v>
      </c>
    </row>
    <row r="2" spans="1:27" x14ac:dyDescent="0.25">
      <c r="A2" s="5">
        <v>1</v>
      </c>
      <c r="B2" s="6">
        <v>11</v>
      </c>
      <c r="C2" s="6">
        <v>13</v>
      </c>
      <c r="D2" s="6">
        <v>2</v>
      </c>
      <c r="E2" s="6">
        <v>0</v>
      </c>
      <c r="F2" s="7">
        <f>B2</f>
        <v>11</v>
      </c>
      <c r="G2" s="7">
        <f t="shared" ref="G2:I2" si="0">C2</f>
        <v>13</v>
      </c>
      <c r="H2" s="7">
        <f t="shared" si="0"/>
        <v>2</v>
      </c>
      <c r="I2" s="7">
        <f t="shared" si="0"/>
        <v>0</v>
      </c>
      <c r="J2" s="6">
        <v>12</v>
      </c>
      <c r="K2" s="6">
        <v>8</v>
      </c>
      <c r="L2" s="6">
        <v>1</v>
      </c>
      <c r="M2" s="6">
        <v>7</v>
      </c>
      <c r="N2" s="7">
        <f>J2</f>
        <v>12</v>
      </c>
      <c r="O2" s="7">
        <f t="shared" ref="O2:Q2" si="1">K2</f>
        <v>8</v>
      </c>
      <c r="P2" s="7">
        <f t="shared" si="1"/>
        <v>1</v>
      </c>
      <c r="Q2" s="7">
        <f t="shared" si="1"/>
        <v>7</v>
      </c>
      <c r="R2" s="6">
        <v>4</v>
      </c>
      <c r="S2" s="6">
        <v>5</v>
      </c>
      <c r="T2" s="6">
        <v>1</v>
      </c>
      <c r="U2" s="6">
        <f t="shared" ref="U2" si="2">E2</f>
        <v>0</v>
      </c>
      <c r="V2" s="5">
        <v>0</v>
      </c>
      <c r="W2" s="5" t="s">
        <v>37</v>
      </c>
      <c r="X2" s="5" t="s">
        <v>12</v>
      </c>
      <c r="Y2" s="5" t="s">
        <v>47</v>
      </c>
      <c r="Z2" s="5" t="s">
        <v>46</v>
      </c>
      <c r="AA2" s="5" t="s">
        <v>12</v>
      </c>
    </row>
    <row r="3" spans="1:27" x14ac:dyDescent="0.25">
      <c r="A3" s="5">
        <v>2</v>
      </c>
      <c r="B3" s="6">
        <v>13</v>
      </c>
      <c r="C3" s="6">
        <v>15</v>
      </c>
      <c r="D3" s="6">
        <v>4</v>
      </c>
      <c r="E3" s="6">
        <v>2</v>
      </c>
      <c r="F3" s="7">
        <f t="shared" ref="F3:F10" si="3">B3</f>
        <v>13</v>
      </c>
      <c r="G3" s="7">
        <f t="shared" ref="G3:G10" si="4">C3</f>
        <v>15</v>
      </c>
      <c r="H3" s="7">
        <f t="shared" ref="H3:H10" si="5">D3</f>
        <v>4</v>
      </c>
      <c r="I3" s="7">
        <f t="shared" ref="I3:I10" si="6">E3</f>
        <v>2</v>
      </c>
      <c r="J3" s="6">
        <v>14</v>
      </c>
      <c r="K3" s="6">
        <v>9</v>
      </c>
      <c r="L3" s="6">
        <v>3</v>
      </c>
      <c r="M3" s="6">
        <v>8</v>
      </c>
      <c r="N3" s="7">
        <f t="shared" ref="N3:N10" si="7">J3</f>
        <v>14</v>
      </c>
      <c r="O3" s="7">
        <f t="shared" ref="O3:O10" si="8">K3</f>
        <v>9</v>
      </c>
      <c r="P3" s="7">
        <f t="shared" ref="P3:P10" si="9">L3</f>
        <v>3</v>
      </c>
      <c r="Q3" s="7">
        <f t="shared" ref="Q3:Q10" si="10">M3</f>
        <v>8</v>
      </c>
      <c r="R3" s="6">
        <v>5</v>
      </c>
      <c r="S3" s="6">
        <v>6</v>
      </c>
      <c r="T3" s="6">
        <v>2</v>
      </c>
      <c r="U3" s="6">
        <v>1</v>
      </c>
      <c r="V3" s="5">
        <v>0</v>
      </c>
      <c r="W3" s="5" t="s">
        <v>13</v>
      </c>
      <c r="X3" s="5" t="s">
        <v>12</v>
      </c>
      <c r="Y3" s="5" t="s">
        <v>12</v>
      </c>
      <c r="Z3" s="5" t="s">
        <v>46</v>
      </c>
      <c r="AA3" s="5" t="s">
        <v>12</v>
      </c>
    </row>
    <row r="4" spans="1:27" x14ac:dyDescent="0.25">
      <c r="A4" s="5">
        <v>3</v>
      </c>
      <c r="B4" s="6">
        <v>15</v>
      </c>
      <c r="C4" s="6">
        <v>17</v>
      </c>
      <c r="D4" s="6">
        <v>6</v>
      </c>
      <c r="E4" s="6">
        <v>4</v>
      </c>
      <c r="F4" s="7">
        <f t="shared" si="3"/>
        <v>15</v>
      </c>
      <c r="G4" s="7">
        <f t="shared" si="4"/>
        <v>17</v>
      </c>
      <c r="H4" s="7">
        <f t="shared" si="5"/>
        <v>6</v>
      </c>
      <c r="I4" s="7">
        <f t="shared" si="6"/>
        <v>4</v>
      </c>
      <c r="J4" s="6">
        <v>16</v>
      </c>
      <c r="K4" s="6">
        <v>10</v>
      </c>
      <c r="L4" s="6">
        <v>5</v>
      </c>
      <c r="M4" s="6">
        <v>9</v>
      </c>
      <c r="N4" s="7">
        <f t="shared" si="7"/>
        <v>16</v>
      </c>
      <c r="O4" s="7">
        <f t="shared" si="8"/>
        <v>10</v>
      </c>
      <c r="P4" s="7">
        <f t="shared" si="9"/>
        <v>5</v>
      </c>
      <c r="Q4" s="7">
        <f t="shared" si="10"/>
        <v>9</v>
      </c>
      <c r="R4" s="6">
        <v>6</v>
      </c>
      <c r="S4" s="6">
        <v>7</v>
      </c>
      <c r="T4" s="6">
        <v>3</v>
      </c>
      <c r="U4" s="6">
        <v>2</v>
      </c>
      <c r="V4" s="5">
        <v>0</v>
      </c>
      <c r="W4" s="5" t="s">
        <v>38</v>
      </c>
      <c r="X4" s="5" t="s">
        <v>12</v>
      </c>
      <c r="Y4" s="5" t="s">
        <v>12</v>
      </c>
      <c r="Z4" s="5" t="s">
        <v>46</v>
      </c>
      <c r="AA4" s="5" t="s">
        <v>45</v>
      </c>
    </row>
    <row r="5" spans="1:27" x14ac:dyDescent="0.25">
      <c r="A5" s="5">
        <v>4</v>
      </c>
      <c r="B5" s="6">
        <v>22</v>
      </c>
      <c r="C5" s="6">
        <v>24</v>
      </c>
      <c r="D5" s="6">
        <v>13</v>
      </c>
      <c r="E5" s="6">
        <v>11</v>
      </c>
      <c r="F5" s="7">
        <f t="shared" si="3"/>
        <v>22</v>
      </c>
      <c r="G5" s="7">
        <f t="shared" si="4"/>
        <v>24</v>
      </c>
      <c r="H5" s="7">
        <f t="shared" si="5"/>
        <v>13</v>
      </c>
      <c r="I5" s="7">
        <f t="shared" si="6"/>
        <v>11</v>
      </c>
      <c r="J5" s="6">
        <v>23</v>
      </c>
      <c r="K5" s="6">
        <v>19</v>
      </c>
      <c r="L5" s="6">
        <v>12</v>
      </c>
      <c r="M5" s="6">
        <v>18</v>
      </c>
      <c r="N5" s="7">
        <f t="shared" si="7"/>
        <v>23</v>
      </c>
      <c r="O5" s="7">
        <f t="shared" si="8"/>
        <v>19</v>
      </c>
      <c r="P5" s="7">
        <f t="shared" si="9"/>
        <v>12</v>
      </c>
      <c r="Q5" s="7">
        <f t="shared" si="10"/>
        <v>18</v>
      </c>
      <c r="R5" s="6">
        <v>8</v>
      </c>
      <c r="S5" s="6">
        <v>9</v>
      </c>
      <c r="T5" s="6">
        <v>5</v>
      </c>
      <c r="U5" s="6">
        <v>4</v>
      </c>
      <c r="V5" s="5">
        <v>0</v>
      </c>
      <c r="W5" s="5" t="s">
        <v>14</v>
      </c>
      <c r="X5" s="5" t="s">
        <v>12</v>
      </c>
      <c r="Y5" s="5" t="s">
        <v>47</v>
      </c>
      <c r="Z5" s="5" t="s">
        <v>12</v>
      </c>
      <c r="AA5" s="5" t="s">
        <v>12</v>
      </c>
    </row>
    <row r="6" spans="1:27" x14ac:dyDescent="0.25">
      <c r="A6" s="5">
        <v>5</v>
      </c>
      <c r="B6" s="6">
        <v>24</v>
      </c>
      <c r="C6" s="6">
        <v>26</v>
      </c>
      <c r="D6" s="6">
        <v>15</v>
      </c>
      <c r="E6" s="6">
        <v>13</v>
      </c>
      <c r="F6" s="7">
        <f t="shared" si="3"/>
        <v>24</v>
      </c>
      <c r="G6" s="7">
        <f t="shared" si="4"/>
        <v>26</v>
      </c>
      <c r="H6" s="7">
        <f t="shared" si="5"/>
        <v>15</v>
      </c>
      <c r="I6" s="7">
        <f t="shared" si="6"/>
        <v>13</v>
      </c>
      <c r="J6" s="6">
        <v>25</v>
      </c>
      <c r="K6" s="6">
        <v>20</v>
      </c>
      <c r="L6" s="6">
        <v>14</v>
      </c>
      <c r="M6" s="6">
        <v>19</v>
      </c>
      <c r="N6" s="7">
        <f t="shared" si="7"/>
        <v>25</v>
      </c>
      <c r="O6" s="7">
        <f t="shared" si="8"/>
        <v>20</v>
      </c>
      <c r="P6" s="7">
        <f t="shared" si="9"/>
        <v>14</v>
      </c>
      <c r="Q6" s="7">
        <f t="shared" si="10"/>
        <v>19</v>
      </c>
      <c r="R6" s="6">
        <v>9</v>
      </c>
      <c r="S6" s="6">
        <v>10</v>
      </c>
      <c r="T6" s="6">
        <v>6</v>
      </c>
      <c r="U6" s="6">
        <v>5</v>
      </c>
      <c r="V6" s="5">
        <v>0</v>
      </c>
      <c r="W6" s="5" t="s">
        <v>36</v>
      </c>
      <c r="X6" s="5" t="s">
        <v>12</v>
      </c>
      <c r="Y6" s="5" t="s">
        <v>12</v>
      </c>
      <c r="Z6" s="5" t="s">
        <v>12</v>
      </c>
      <c r="AA6" s="5" t="s">
        <v>12</v>
      </c>
    </row>
    <row r="7" spans="1:27" x14ac:dyDescent="0.25">
      <c r="A7" s="5">
        <v>6</v>
      </c>
      <c r="B7" s="6">
        <v>26</v>
      </c>
      <c r="C7" s="6">
        <v>28</v>
      </c>
      <c r="D7" s="6">
        <v>17</v>
      </c>
      <c r="E7" s="6">
        <v>15</v>
      </c>
      <c r="F7" s="7">
        <f t="shared" si="3"/>
        <v>26</v>
      </c>
      <c r="G7" s="7">
        <f t="shared" si="4"/>
        <v>28</v>
      </c>
      <c r="H7" s="7">
        <f t="shared" si="5"/>
        <v>17</v>
      </c>
      <c r="I7" s="7">
        <f t="shared" si="6"/>
        <v>15</v>
      </c>
      <c r="J7" s="6">
        <v>27</v>
      </c>
      <c r="K7" s="6">
        <v>21</v>
      </c>
      <c r="L7" s="6">
        <v>16</v>
      </c>
      <c r="M7" s="6">
        <v>20</v>
      </c>
      <c r="N7" s="7">
        <f t="shared" si="7"/>
        <v>27</v>
      </c>
      <c r="O7" s="7">
        <f t="shared" si="8"/>
        <v>21</v>
      </c>
      <c r="P7" s="7">
        <f t="shared" si="9"/>
        <v>16</v>
      </c>
      <c r="Q7" s="7">
        <f t="shared" si="10"/>
        <v>20</v>
      </c>
      <c r="R7" s="6">
        <v>10</v>
      </c>
      <c r="S7" s="6">
        <v>11</v>
      </c>
      <c r="T7" s="6">
        <v>7</v>
      </c>
      <c r="U7" s="6">
        <v>6</v>
      </c>
      <c r="V7" s="5">
        <v>0</v>
      </c>
      <c r="W7" s="5" t="s">
        <v>15</v>
      </c>
      <c r="X7" s="5" t="s">
        <v>12</v>
      </c>
      <c r="Y7" s="5" t="s">
        <v>12</v>
      </c>
      <c r="Z7" s="5" t="s">
        <v>12</v>
      </c>
      <c r="AA7" s="5" t="s">
        <v>45</v>
      </c>
    </row>
    <row r="8" spans="1:27" x14ac:dyDescent="0.25">
      <c r="A8" s="5">
        <v>7</v>
      </c>
      <c r="B8" s="6">
        <v>33</v>
      </c>
      <c r="C8" s="6">
        <v>35</v>
      </c>
      <c r="D8" s="6">
        <v>24</v>
      </c>
      <c r="E8" s="6">
        <v>22</v>
      </c>
      <c r="F8" s="7">
        <f t="shared" si="3"/>
        <v>33</v>
      </c>
      <c r="G8" s="7">
        <f t="shared" si="4"/>
        <v>35</v>
      </c>
      <c r="H8" s="7">
        <f t="shared" si="5"/>
        <v>24</v>
      </c>
      <c r="I8" s="7">
        <f t="shared" si="6"/>
        <v>22</v>
      </c>
      <c r="J8" s="6">
        <v>34</v>
      </c>
      <c r="K8" s="6">
        <v>30</v>
      </c>
      <c r="L8" s="6">
        <v>23</v>
      </c>
      <c r="M8" s="6">
        <v>29</v>
      </c>
      <c r="N8" s="7">
        <f t="shared" si="7"/>
        <v>34</v>
      </c>
      <c r="O8" s="7">
        <f t="shared" si="8"/>
        <v>30</v>
      </c>
      <c r="P8" s="7">
        <f t="shared" si="9"/>
        <v>23</v>
      </c>
      <c r="Q8" s="7">
        <f t="shared" si="10"/>
        <v>29</v>
      </c>
      <c r="R8" s="6">
        <v>12</v>
      </c>
      <c r="S8" s="6">
        <v>13</v>
      </c>
      <c r="T8" s="6">
        <v>9</v>
      </c>
      <c r="U8" s="6">
        <v>8</v>
      </c>
      <c r="V8" s="5">
        <v>0</v>
      </c>
      <c r="W8" s="5" t="s">
        <v>39</v>
      </c>
      <c r="X8" s="5" t="s">
        <v>48</v>
      </c>
      <c r="Y8" s="5" t="s">
        <v>47</v>
      </c>
      <c r="Z8" s="5" t="s">
        <v>12</v>
      </c>
      <c r="AA8" s="5" t="s">
        <v>12</v>
      </c>
    </row>
    <row r="9" spans="1:27" x14ac:dyDescent="0.25">
      <c r="A9" s="5">
        <v>8</v>
      </c>
      <c r="B9" s="6">
        <v>35</v>
      </c>
      <c r="C9" s="6">
        <v>37</v>
      </c>
      <c r="D9" s="6">
        <v>26</v>
      </c>
      <c r="E9" s="6">
        <v>24</v>
      </c>
      <c r="F9" s="7">
        <f t="shared" si="3"/>
        <v>35</v>
      </c>
      <c r="G9" s="7">
        <f t="shared" si="4"/>
        <v>37</v>
      </c>
      <c r="H9" s="7">
        <f t="shared" si="5"/>
        <v>26</v>
      </c>
      <c r="I9" s="7">
        <f t="shared" si="6"/>
        <v>24</v>
      </c>
      <c r="J9" s="6">
        <v>36</v>
      </c>
      <c r="K9" s="6">
        <v>31</v>
      </c>
      <c r="L9" s="6">
        <v>25</v>
      </c>
      <c r="M9" s="6">
        <v>30</v>
      </c>
      <c r="N9" s="7">
        <f t="shared" si="7"/>
        <v>36</v>
      </c>
      <c r="O9" s="7">
        <f t="shared" si="8"/>
        <v>31</v>
      </c>
      <c r="P9" s="7">
        <f t="shared" si="9"/>
        <v>25</v>
      </c>
      <c r="Q9" s="7">
        <f t="shared" si="10"/>
        <v>30</v>
      </c>
      <c r="R9" s="6">
        <v>13</v>
      </c>
      <c r="S9" s="6">
        <v>14</v>
      </c>
      <c r="T9" s="6">
        <v>10</v>
      </c>
      <c r="U9" s="6">
        <v>9</v>
      </c>
      <c r="V9" s="5">
        <v>0</v>
      </c>
      <c r="W9" s="5" t="s">
        <v>40</v>
      </c>
      <c r="X9" s="5" t="s">
        <v>48</v>
      </c>
      <c r="Y9" s="5" t="s">
        <v>12</v>
      </c>
      <c r="Z9" s="5" t="s">
        <v>12</v>
      </c>
      <c r="AA9" s="5" t="s">
        <v>12</v>
      </c>
    </row>
    <row r="10" spans="1:27" x14ac:dyDescent="0.25">
      <c r="A10" s="5">
        <v>9</v>
      </c>
      <c r="B10" s="6">
        <v>37</v>
      </c>
      <c r="C10" s="6">
        <v>39</v>
      </c>
      <c r="D10" s="6">
        <v>28</v>
      </c>
      <c r="E10" s="6">
        <v>26</v>
      </c>
      <c r="F10" s="7">
        <f t="shared" si="3"/>
        <v>37</v>
      </c>
      <c r="G10" s="7">
        <f t="shared" si="4"/>
        <v>39</v>
      </c>
      <c r="H10" s="7">
        <f t="shared" si="5"/>
        <v>28</v>
      </c>
      <c r="I10" s="7">
        <f t="shared" si="6"/>
        <v>26</v>
      </c>
      <c r="J10" s="6">
        <v>38</v>
      </c>
      <c r="K10" s="6">
        <v>32</v>
      </c>
      <c r="L10" s="6">
        <v>27</v>
      </c>
      <c r="M10" s="6">
        <v>31</v>
      </c>
      <c r="N10" s="7">
        <f t="shared" si="7"/>
        <v>38</v>
      </c>
      <c r="O10" s="7">
        <f t="shared" si="8"/>
        <v>32</v>
      </c>
      <c r="P10" s="7">
        <f t="shared" si="9"/>
        <v>27</v>
      </c>
      <c r="Q10" s="7">
        <f t="shared" si="10"/>
        <v>31</v>
      </c>
      <c r="R10" s="6">
        <v>14</v>
      </c>
      <c r="S10" s="6">
        <v>15</v>
      </c>
      <c r="T10" s="6">
        <v>11</v>
      </c>
      <c r="U10" s="6">
        <v>10</v>
      </c>
      <c r="V10" s="5">
        <v>0</v>
      </c>
      <c r="W10" s="5" t="s">
        <v>41</v>
      </c>
      <c r="X10" s="5" t="s">
        <v>48</v>
      </c>
      <c r="Y10" s="5" t="s">
        <v>12</v>
      </c>
      <c r="Z10" s="5" t="s">
        <v>12</v>
      </c>
      <c r="AA10" s="5" t="s">
        <v>45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ETYPE</vt:lpstr>
      <vt:lpstr>NODES</vt:lpstr>
      <vt:lpstr>CIR</vt:lpstr>
      <vt:lpstr>CIRCLE</vt:lpstr>
      <vt:lpstr>EDISP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Bock</dc:creator>
  <cp:lastModifiedBy>Chris Bock</cp:lastModifiedBy>
  <dcterms:created xsi:type="dcterms:W3CDTF">2020-06-12T12:44:22Z</dcterms:created>
  <dcterms:modified xsi:type="dcterms:W3CDTF">2020-07-30T15:49:39Z</dcterms:modified>
</cp:coreProperties>
</file>