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Phaser\Calc_SIM\"/>
    </mc:Choice>
  </mc:AlternateContent>
  <xr:revisionPtr revIDLastSave="0" documentId="13_ncr:1_{AF94776F-2D6E-42D3-8F37-9DB821778DE0}" xr6:coauthVersionLast="45" xr6:coauthVersionMax="45" xr10:uidLastSave="{00000000-0000-0000-0000-000000000000}"/>
  <bookViews>
    <workbookView xWindow="-28920" yWindow="-120" windowWidth="29040" windowHeight="15840" xr2:uid="{7EE22014-96C4-4AC9-93B4-FDD361AFCC4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7" i="1" l="1"/>
  <c r="I40" i="1" s="1"/>
  <c r="P37" i="1"/>
  <c r="P40" i="1" s="1"/>
  <c r="N37" i="1"/>
  <c r="L37" i="1"/>
  <c r="J37" i="1"/>
  <c r="H37" i="1"/>
  <c r="G37" i="1"/>
  <c r="F37" i="1"/>
  <c r="D37" i="1"/>
  <c r="C37" i="1"/>
  <c r="E30" i="1"/>
  <c r="E37" i="1" s="1"/>
  <c r="K30" i="1"/>
  <c r="M29" i="1"/>
  <c r="K29" i="1"/>
  <c r="K37" i="1" s="1"/>
  <c r="L38" i="1" s="1"/>
  <c r="M23" i="1"/>
  <c r="Q20" i="1"/>
  <c r="O20" i="1"/>
  <c r="Q19" i="1"/>
  <c r="O19" i="1"/>
  <c r="M37" i="1" l="1"/>
  <c r="Q37" i="1"/>
  <c r="Q39" i="1" s="1"/>
  <c r="F38" i="1"/>
  <c r="O37" i="1"/>
  <c r="O39" i="1" s="1"/>
  <c r="F39" i="1"/>
  <c r="F40" i="1" s="1"/>
  <c r="P39" i="1"/>
  <c r="L39" i="1"/>
  <c r="L40" i="1" s="1"/>
  <c r="I39" i="1"/>
  <c r="C39" i="1" l="1"/>
  <c r="C40" i="1" s="1"/>
  <c r="O40" i="1"/>
  <c r="Q40" i="1"/>
  <c r="H40" i="1"/>
  <c r="N38" i="1"/>
  <c r="N39" i="1" s="1"/>
  <c r="N40" i="1" s="1"/>
  <c r="U40" i="1" l="1"/>
</calcChain>
</file>

<file path=xl/sharedStrings.xml><?xml version="1.0" encoding="utf-8"?>
<sst xmlns="http://schemas.openxmlformats.org/spreadsheetml/2006/main" count="74" uniqueCount="58">
  <si>
    <t>Rail</t>
  </si>
  <si>
    <t>Part</t>
  </si>
  <si>
    <t>ADC</t>
  </si>
  <si>
    <t>OPA2179</t>
  </si>
  <si>
    <t>LTC6655BHMS8-4.096#PBF</t>
  </si>
  <si>
    <t>LTC2323CUFD-16#TRPBF</t>
  </si>
  <si>
    <t>SN65LVDS2DBVR</t>
  </si>
  <si>
    <t>P1V0</t>
  </si>
  <si>
    <t>P1V2</t>
  </si>
  <si>
    <t>P1V2A</t>
  </si>
  <si>
    <t>P1V5</t>
  </si>
  <si>
    <t>P1V8</t>
  </si>
  <si>
    <t>P2V5</t>
  </si>
  <si>
    <t>P3V3</t>
  </si>
  <si>
    <t>P3V3A</t>
  </si>
  <si>
    <t>P5V0A</t>
  </si>
  <si>
    <t>P11V5A</t>
  </si>
  <si>
    <t>N11V5A</t>
  </si>
  <si>
    <t>P3V6</t>
  </si>
  <si>
    <t>CLK INPUT</t>
  </si>
  <si>
    <t>Si53340-B-GM</t>
  </si>
  <si>
    <t>XC7A100T</t>
  </si>
  <si>
    <t>OSC 510FBA125M000AAG</t>
  </si>
  <si>
    <t>MT41K256M16TW-107:P</t>
  </si>
  <si>
    <t>TPS51200DRCT</t>
  </si>
  <si>
    <t>FPGA/SDRAM/GTP</t>
  </si>
  <si>
    <t>DDR termination</t>
  </si>
  <si>
    <t>LD3-PGOOD</t>
  </si>
  <si>
    <t>ADC Input Channel</t>
  </si>
  <si>
    <t>AD8253ARMZ</t>
  </si>
  <si>
    <t>OPA2197</t>
  </si>
  <si>
    <t>OPA2197 load</t>
  </si>
  <si>
    <t>24AA02E48T-I/OT</t>
  </si>
  <si>
    <t>Attenuator</t>
  </si>
  <si>
    <t>HMC542BLP4E</t>
  </si>
  <si>
    <t>CFG_FLASH</t>
  </si>
  <si>
    <t>SC18IS602B</t>
  </si>
  <si>
    <t>S25FL128SAGMFIR01</t>
  </si>
  <si>
    <t>74HC4066PW</t>
  </si>
  <si>
    <t>Upconversion</t>
  </si>
  <si>
    <t>DAC</t>
  </si>
  <si>
    <t>TRF372017IRGZT</t>
  </si>
  <si>
    <t>rail current</t>
  </si>
  <si>
    <t>rail current  from dep.</t>
  </si>
  <si>
    <t>rail current with  dep.</t>
  </si>
  <si>
    <t>rail power</t>
  </si>
  <si>
    <t>rail converter efficiency</t>
  </si>
  <si>
    <t>rail converter losses</t>
  </si>
  <si>
    <t>P5V5</t>
  </si>
  <si>
    <t>total power from 12V rail + losses</t>
  </si>
  <si>
    <t>Power Supply</t>
  </si>
  <si>
    <t>LTM4622A</t>
  </si>
  <si>
    <t>P12V0</t>
  </si>
  <si>
    <t>LM75</t>
  </si>
  <si>
    <t>P3V3MP</t>
  </si>
  <si>
    <t>TPS74901RGWT x3</t>
  </si>
  <si>
    <t xml:space="preserve"> </t>
  </si>
  <si>
    <t>TRN 3-1222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</si>
</sst>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D8080-B06B-45F2-A912-FF305F83A70D}">
  <dimension ref="A1:U44"/>
  <sheetViews>
    <sheetView tabSelected="1" workbookViewId="0">
      <selection activeCell="Q9" sqref="Q9"/>
    </sheetView>
  </sheetViews>
  <sheetFormatPr defaultRowHeight="15" x14ac:dyDescent="0.25"/>
  <cols>
    <col min="1" max="1" width="23.85546875" customWidth="1"/>
  </cols>
  <sheetData>
    <row r="1" spans="1:17" x14ac:dyDescent="0.25">
      <c r="A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54</v>
      </c>
      <c r="J1" t="s">
        <v>13</v>
      </c>
      <c r="K1" t="s">
        <v>14</v>
      </c>
      <c r="L1" t="s">
        <v>18</v>
      </c>
      <c r="M1" t="s">
        <v>15</v>
      </c>
      <c r="N1" t="s">
        <v>48</v>
      </c>
      <c r="O1" t="s">
        <v>16</v>
      </c>
      <c r="P1" t="s">
        <v>52</v>
      </c>
      <c r="Q1" t="s">
        <v>17</v>
      </c>
    </row>
    <row r="2" spans="1:17" x14ac:dyDescent="0.25">
      <c r="A2" t="s">
        <v>1</v>
      </c>
    </row>
    <row r="3" spans="1:17" s="1" customFormat="1" x14ac:dyDescent="0.25">
      <c r="A3" s="1" t="s">
        <v>2</v>
      </c>
    </row>
    <row r="4" spans="1:17" x14ac:dyDescent="0.25">
      <c r="A4" t="s">
        <v>3</v>
      </c>
      <c r="O4">
        <v>2</v>
      </c>
      <c r="Q4">
        <v>2</v>
      </c>
    </row>
    <row r="5" spans="1:17" x14ac:dyDescent="0.25">
      <c r="A5" t="s">
        <v>4</v>
      </c>
      <c r="O5">
        <v>7</v>
      </c>
    </row>
    <row r="6" spans="1:17" x14ac:dyDescent="0.25">
      <c r="A6" t="s">
        <v>5</v>
      </c>
      <c r="H6">
        <v>12</v>
      </c>
      <c r="M6">
        <v>25</v>
      </c>
    </row>
    <row r="7" spans="1:17" x14ac:dyDescent="0.25">
      <c r="A7" t="s">
        <v>6</v>
      </c>
    </row>
    <row r="8" spans="1:17" s="1" customFormat="1" x14ac:dyDescent="0.25">
      <c r="A8" s="1" t="s">
        <v>19</v>
      </c>
    </row>
    <row r="9" spans="1:17" x14ac:dyDescent="0.25">
      <c r="A9" t="s">
        <v>20</v>
      </c>
      <c r="G9">
        <v>140</v>
      </c>
    </row>
    <row r="10" spans="1:17" s="2" customFormat="1" x14ac:dyDescent="0.25">
      <c r="A10" s="2" t="s">
        <v>25</v>
      </c>
    </row>
    <row r="11" spans="1:17" x14ac:dyDescent="0.25">
      <c r="A11" t="s">
        <v>21</v>
      </c>
      <c r="C11">
        <v>1500</v>
      </c>
      <c r="D11">
        <v>200</v>
      </c>
      <c r="F11">
        <v>100</v>
      </c>
      <c r="G11">
        <v>50</v>
      </c>
      <c r="H11">
        <v>100</v>
      </c>
      <c r="J11">
        <v>50</v>
      </c>
    </row>
    <row r="12" spans="1:17" x14ac:dyDescent="0.25">
      <c r="A12" t="s">
        <v>22</v>
      </c>
    </row>
    <row r="13" spans="1:17" x14ac:dyDescent="0.25">
      <c r="A13" t="s">
        <v>23</v>
      </c>
      <c r="F13">
        <v>200</v>
      </c>
    </row>
    <row r="14" spans="1:17" x14ac:dyDescent="0.25">
      <c r="A14" t="s">
        <v>24</v>
      </c>
      <c r="J14">
        <v>1</v>
      </c>
      <c r="P14" t="s">
        <v>56</v>
      </c>
    </row>
    <row r="15" spans="1:17" x14ac:dyDescent="0.25">
      <c r="A15" t="s">
        <v>26</v>
      </c>
      <c r="F15">
        <v>20</v>
      </c>
    </row>
    <row r="16" spans="1:17" x14ac:dyDescent="0.25">
      <c r="A16" t="s">
        <v>27</v>
      </c>
      <c r="J16">
        <v>2</v>
      </c>
    </row>
    <row r="17" spans="1:17" x14ac:dyDescent="0.25">
      <c r="A17" t="s">
        <v>32</v>
      </c>
      <c r="I17">
        <v>2</v>
      </c>
    </row>
    <row r="18" spans="1:17" s="1" customFormat="1" x14ac:dyDescent="0.25">
      <c r="A18" s="1" t="s">
        <v>28</v>
      </c>
    </row>
    <row r="19" spans="1:17" x14ac:dyDescent="0.25">
      <c r="A19" t="s">
        <v>29</v>
      </c>
      <c r="O19">
        <f>2*4</f>
        <v>8</v>
      </c>
      <c r="Q19">
        <f>2*4</f>
        <v>8</v>
      </c>
    </row>
    <row r="20" spans="1:17" x14ac:dyDescent="0.25">
      <c r="A20" t="s">
        <v>30</v>
      </c>
      <c r="O20">
        <f>2*2</f>
        <v>4</v>
      </c>
      <c r="Q20">
        <f>2*2</f>
        <v>4</v>
      </c>
    </row>
    <row r="21" spans="1:17" x14ac:dyDescent="0.25">
      <c r="A21" t="s">
        <v>31</v>
      </c>
      <c r="O21">
        <v>2</v>
      </c>
      <c r="Q21">
        <v>2</v>
      </c>
    </row>
    <row r="22" spans="1:17" s="1" customFormat="1" x14ac:dyDescent="0.25">
      <c r="A22" s="1" t="s">
        <v>33</v>
      </c>
    </row>
    <row r="23" spans="1:17" x14ac:dyDescent="0.25">
      <c r="A23" t="s">
        <v>34</v>
      </c>
      <c r="M23">
        <f>2*3</f>
        <v>6</v>
      </c>
    </row>
    <row r="24" spans="1:17" s="1" customFormat="1" x14ac:dyDescent="0.25">
      <c r="A24" s="1" t="s">
        <v>35</v>
      </c>
    </row>
    <row r="25" spans="1:17" x14ac:dyDescent="0.25">
      <c r="A25" t="s">
        <v>36</v>
      </c>
      <c r="H25">
        <v>7</v>
      </c>
    </row>
    <row r="26" spans="1:17" x14ac:dyDescent="0.25">
      <c r="A26" t="s">
        <v>37</v>
      </c>
      <c r="H26">
        <v>10</v>
      </c>
      <c r="J26">
        <v>50</v>
      </c>
    </row>
    <row r="27" spans="1:17" x14ac:dyDescent="0.25">
      <c r="A27" t="s">
        <v>38</v>
      </c>
      <c r="H27">
        <v>2</v>
      </c>
    </row>
    <row r="28" spans="1:17" s="1" customFormat="1" x14ac:dyDescent="0.25">
      <c r="A28" s="1" t="s">
        <v>39</v>
      </c>
    </row>
    <row r="29" spans="1:17" x14ac:dyDescent="0.25">
      <c r="A29" t="s">
        <v>41</v>
      </c>
      <c r="K29">
        <f>2*250</f>
        <v>500</v>
      </c>
      <c r="M29">
        <f>2*148</f>
        <v>296</v>
      </c>
    </row>
    <row r="30" spans="1:17" x14ac:dyDescent="0.25">
      <c r="A30" t="s">
        <v>40</v>
      </c>
      <c r="E30">
        <f>820+60+120</f>
        <v>1000</v>
      </c>
      <c r="K30">
        <f>165</f>
        <v>165</v>
      </c>
    </row>
    <row r="32" spans="1:17" s="1" customFormat="1" x14ac:dyDescent="0.25">
      <c r="A32" s="1" t="s">
        <v>50</v>
      </c>
    </row>
    <row r="33" spans="1:21" s="8" customFormat="1" x14ac:dyDescent="0.25">
      <c r="A33" s="8" t="s">
        <v>55</v>
      </c>
      <c r="L33" s="8">
        <v>2</v>
      </c>
      <c r="N33" s="8">
        <v>6</v>
      </c>
    </row>
    <row r="34" spans="1:21" s="8" customFormat="1" x14ac:dyDescent="0.25">
      <c r="A34" t="s">
        <v>51</v>
      </c>
      <c r="P34" s="8">
        <v>7</v>
      </c>
    </row>
    <row r="35" spans="1:21" x14ac:dyDescent="0.25">
      <c r="A35" t="s">
        <v>53</v>
      </c>
      <c r="I35">
        <v>2</v>
      </c>
    </row>
    <row r="36" spans="1:21" x14ac:dyDescent="0.25">
      <c r="A36" t="s">
        <v>57</v>
      </c>
      <c r="P36">
        <v>40</v>
      </c>
    </row>
    <row r="37" spans="1:21" x14ac:dyDescent="0.25">
      <c r="A37" t="s">
        <v>42</v>
      </c>
      <c r="C37">
        <f>SUM(C4:C36)</f>
        <v>1500</v>
      </c>
      <c r="D37" s="3">
        <f t="shared" ref="D37:G37" si="0">SUM(D4:D36)</f>
        <v>200</v>
      </c>
      <c r="E37" s="3">
        <f t="shared" si="0"/>
        <v>1000</v>
      </c>
      <c r="F37">
        <f t="shared" si="0"/>
        <v>320</v>
      </c>
      <c r="G37" s="4">
        <f t="shared" si="0"/>
        <v>190</v>
      </c>
      <c r="H37">
        <f>SUM(H4:H36)</f>
        <v>131</v>
      </c>
      <c r="I37">
        <f>SUM(I4:I36)</f>
        <v>4</v>
      </c>
      <c r="J37" s="8">
        <f>SUM(J4:J36)</f>
        <v>103</v>
      </c>
      <c r="K37" s="5">
        <f>SUM(K4:K36)</f>
        <v>665</v>
      </c>
      <c r="L37">
        <f>SUM(L4:L36)</f>
        <v>2</v>
      </c>
      <c r="M37" s="6">
        <f>SUM(M4:M36)</f>
        <v>327</v>
      </c>
      <c r="N37">
        <f>SUM(N4:N36)</f>
        <v>6</v>
      </c>
      <c r="O37">
        <f>SUM(O4:O36)</f>
        <v>23</v>
      </c>
      <c r="P37">
        <f>SUM(P4:P36)</f>
        <v>47</v>
      </c>
      <c r="Q37">
        <f>SUM(Q4:Q36)</f>
        <v>16</v>
      </c>
    </row>
    <row r="38" spans="1:21" x14ac:dyDescent="0.25">
      <c r="A38" t="s">
        <v>43</v>
      </c>
      <c r="F38" s="3">
        <f>D37+E37</f>
        <v>1200</v>
      </c>
      <c r="L38" s="5">
        <f>K37</f>
        <v>665</v>
      </c>
      <c r="N38" s="6" t="e">
        <f>#REF!+M37</f>
        <v>#REF!</v>
      </c>
    </row>
    <row r="39" spans="1:21" x14ac:dyDescent="0.25">
      <c r="A39" t="s">
        <v>44</v>
      </c>
      <c r="C39">
        <f>C37</f>
        <v>1500</v>
      </c>
      <c r="F39">
        <f>F37+F38</f>
        <v>1520</v>
      </c>
      <c r="I39">
        <f>I37+I38</f>
        <v>4</v>
      </c>
      <c r="L39">
        <f>L37+L38</f>
        <v>667</v>
      </c>
      <c r="N39" t="e">
        <f>N37+N38</f>
        <v>#REF!</v>
      </c>
      <c r="O39">
        <f>O37+O38</f>
        <v>23</v>
      </c>
      <c r="P39">
        <f>P37+P38</f>
        <v>47</v>
      </c>
      <c r="Q39">
        <f>Q37+Q38</f>
        <v>16</v>
      </c>
    </row>
    <row r="40" spans="1:21" x14ac:dyDescent="0.25">
      <c r="A40" t="s">
        <v>45</v>
      </c>
      <c r="C40">
        <f>C39*1</f>
        <v>1500</v>
      </c>
      <c r="F40">
        <f>F39*1.5</f>
        <v>2280</v>
      </c>
      <c r="H40">
        <f>H37*2.5</f>
        <v>327.5</v>
      </c>
      <c r="I40">
        <f>I37*3.3</f>
        <v>13.2</v>
      </c>
      <c r="L40">
        <f>L39*3.6</f>
        <v>2401.2000000000003</v>
      </c>
      <c r="N40" t="e">
        <f>N39*5.5</f>
        <v>#REF!</v>
      </c>
      <c r="O40">
        <f>O37*11.5</f>
        <v>264.5</v>
      </c>
      <c r="P40">
        <f>P37*12</f>
        <v>564</v>
      </c>
      <c r="Q40">
        <f>Q37*11.5</f>
        <v>184</v>
      </c>
      <c r="U40" t="e">
        <f>SUM(C40:Q40)</f>
        <v>#REF!</v>
      </c>
    </row>
    <row r="41" spans="1:21" x14ac:dyDescent="0.25">
      <c r="A41" t="s">
        <v>46</v>
      </c>
    </row>
    <row r="42" spans="1:21" x14ac:dyDescent="0.25">
      <c r="A42" t="s">
        <v>47</v>
      </c>
    </row>
    <row r="43" spans="1:21" s="7" customFormat="1" x14ac:dyDescent="0.25">
      <c r="A43" s="7" t="s">
        <v>0</v>
      </c>
      <c r="C43" s="7" t="s">
        <v>7</v>
      </c>
      <c r="D43" s="7" t="s">
        <v>8</v>
      </c>
      <c r="E43" s="7" t="s">
        <v>9</v>
      </c>
      <c r="F43" s="7" t="s">
        <v>10</v>
      </c>
      <c r="G43" s="7" t="s">
        <v>11</v>
      </c>
      <c r="H43" s="7" t="s">
        <v>12</v>
      </c>
      <c r="I43" s="7" t="s">
        <v>54</v>
      </c>
      <c r="J43" s="7" t="s">
        <v>13</v>
      </c>
      <c r="K43" s="7" t="s">
        <v>14</v>
      </c>
      <c r="L43" s="7" t="s">
        <v>18</v>
      </c>
      <c r="M43" s="7" t="s">
        <v>15</v>
      </c>
      <c r="N43" s="7" t="s">
        <v>48</v>
      </c>
      <c r="O43" s="7" t="s">
        <v>16</v>
      </c>
      <c r="P43" s="7" t="s">
        <v>52</v>
      </c>
      <c r="Q43" s="7" t="s">
        <v>17</v>
      </c>
    </row>
    <row r="44" spans="1:21" x14ac:dyDescent="0.25">
      <c r="A4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Greg Kasprowicz</cp:lastModifiedBy>
  <dcterms:created xsi:type="dcterms:W3CDTF">2019-11-07T13:39:44Z</dcterms:created>
  <dcterms:modified xsi:type="dcterms:W3CDTF">2019-11-08T12:44:11Z</dcterms:modified>
</cp:coreProperties>
</file>