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PocketSDR\HW\"/>
    </mc:Choice>
  </mc:AlternateContent>
  <xr:revisionPtr revIDLastSave="0" documentId="13_ncr:1_{C3FB1F5F-DDB4-4E1F-91C8-CBBC2D017EEB}" xr6:coauthVersionLast="47" xr6:coauthVersionMax="47" xr10:uidLastSave="{00000000-0000-0000-0000-000000000000}"/>
  <bookViews>
    <workbookView xWindow="4740" yWindow="3000" windowWidth="25848" windowHeight="22200" xr2:uid="{00000000-000D-0000-FFFF-FFFF00000000}"/>
  </bookViews>
  <sheets>
    <sheet name="parts list" sheetId="1" r:id="rId1"/>
    <sheet name="BOM" sheetId="2" r:id="rId2"/>
  </sheets>
  <definedNames>
    <definedName name="_xlnm._FilterDatabase" localSheetId="0" hidden="1">'parts list'!$A$1:$K$77</definedName>
    <definedName name="_xlnm.Print_Titles" localSheetId="0">'parts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I81" i="1" s="1"/>
  <c r="I86" i="1"/>
  <c r="I87" i="1"/>
  <c r="I85" i="1"/>
  <c r="I80" i="1"/>
  <c r="I7" i="1"/>
  <c r="I78" i="1" s="1"/>
  <c r="I91" i="1" l="1"/>
</calcChain>
</file>

<file path=xl/sharedStrings.xml><?xml version="1.0" encoding="utf-8"?>
<sst xmlns="http://schemas.openxmlformats.org/spreadsheetml/2006/main" count="507" uniqueCount="271">
  <si>
    <t>Part</t>
  </si>
  <si>
    <t>Value</t>
  </si>
  <si>
    <t>Package</t>
  </si>
  <si>
    <t>AR1</t>
  </si>
  <si>
    <t>EXB28V</t>
  </si>
  <si>
    <t>BIAS_T</t>
  </si>
  <si>
    <t>TCBT-2R5G+</t>
  </si>
  <si>
    <t>C1</t>
  </si>
  <si>
    <t>470pF</t>
  </si>
  <si>
    <t>C1005</t>
  </si>
  <si>
    <t>C2</t>
  </si>
  <si>
    <t>1.7pF</t>
  </si>
  <si>
    <t>C3</t>
  </si>
  <si>
    <t>C4</t>
  </si>
  <si>
    <t>1.1pF</t>
  </si>
  <si>
    <t>C5</t>
  </si>
  <si>
    <t>C6</t>
  </si>
  <si>
    <t>750pF</t>
  </si>
  <si>
    <t>C7</t>
  </si>
  <si>
    <t>15pF</t>
  </si>
  <si>
    <t>C8</t>
  </si>
  <si>
    <t>0.01uF</t>
  </si>
  <si>
    <t>C9</t>
  </si>
  <si>
    <t>C10</t>
  </si>
  <si>
    <t>C11</t>
  </si>
  <si>
    <t>C12</t>
  </si>
  <si>
    <t>C13</t>
  </si>
  <si>
    <t>0.1uF</t>
  </si>
  <si>
    <t>C14</t>
  </si>
  <si>
    <t>C16</t>
  </si>
  <si>
    <t>C17</t>
  </si>
  <si>
    <t>C18</t>
  </si>
  <si>
    <t>100pF</t>
  </si>
  <si>
    <t>C19</t>
  </si>
  <si>
    <t>12pF</t>
  </si>
  <si>
    <t>C20</t>
  </si>
  <si>
    <t>C21</t>
  </si>
  <si>
    <t>1uF</t>
  </si>
  <si>
    <t>C22</t>
  </si>
  <si>
    <t>10uF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</si>
  <si>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</si>
  <si>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</si>
  <si>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</si>
  <si>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</si>
  <si>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</si>
  <si>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</si>
  <si>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</si>
  <si>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</si>
  <si>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</si>
  <si>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</si>
  <si>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</si>
  <si>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</si>
  <si>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</si>
  <si>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</si>
  <si>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</si>
  <si>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</si>
  <si>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</si>
  <si>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</si>
  <si>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</si>
  <si>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</si>
  <si>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J1</t>
  </si>
  <si>
    <t>PIN HEADER 2MM 2P</t>
  </si>
  <si>
    <t>PINH-2MM-2P</t>
  </si>
  <si>
    <t>J2</t>
  </si>
  <si>
    <t>J3</t>
  </si>
  <si>
    <t>USB MICRO B RECEPTACLE SMT</t>
  </si>
  <si>
    <t>J4</t>
  </si>
  <si>
    <t>SMA JACK EDGE MNT</t>
  </si>
  <si>
    <t>L1</t>
  </si>
  <si>
    <t>5.6nH</t>
  </si>
  <si>
    <t>L3</t>
  </si>
  <si>
    <t>8.4nH</t>
  </si>
  <si>
    <t>LED1</t>
  </si>
  <si>
    <t>LED1608 GREEN</t>
  </si>
  <si>
    <t>LED2</t>
  </si>
  <si>
    <t>LED3</t>
  </si>
  <si>
    <t>R1</t>
  </si>
  <si>
    <t>15K</t>
  </si>
  <si>
    <t>R2</t>
  </si>
  <si>
    <t>10K</t>
  </si>
  <si>
    <t>R3</t>
  </si>
  <si>
    <t>R4</t>
  </si>
  <si>
    <t>R5</t>
  </si>
  <si>
    <t>2.2K</t>
  </si>
  <si>
    <t>R6</t>
  </si>
  <si>
    <t>R7</t>
  </si>
  <si>
    <t>R8</t>
  </si>
  <si>
    <t>R9</t>
  </si>
  <si>
    <t>100K</t>
  </si>
  <si>
    <t>R10</t>
  </si>
  <si>
    <t>RF_DIVIDER</t>
  </si>
  <si>
    <t>PD0922J5050S2HF</t>
  </si>
  <si>
    <t>TCXO</t>
  </si>
  <si>
    <t>U1</t>
  </si>
  <si>
    <t>MAX2771</t>
  </si>
  <si>
    <t>TQFN28</t>
  </si>
  <si>
    <t>U2</t>
  </si>
  <si>
    <t>U3</t>
  </si>
  <si>
    <t>QFN56</t>
  </si>
  <si>
    <t>U4</t>
  </si>
  <si>
    <t>TSSOP_8P</t>
  </si>
  <si>
    <t>U5</t>
  </si>
  <si>
    <t>LDO 3.3V 500mA SOT23-5</t>
  </si>
  <si>
    <t>XTAL</t>
  </si>
  <si>
    <t>Anaren</t>
  </si>
  <si>
    <t>1173-1094-1-ND</t>
  </si>
  <si>
    <t>BMI-S-202-F</t>
  </si>
  <si>
    <t>BMI-S-202-C</t>
  </si>
  <si>
    <t>RF-SHEILD-CASE-C</t>
  </si>
  <si>
    <t>Laird</t>
  </si>
  <si>
    <t>903-1051-1-ND</t>
  </si>
  <si>
    <t>903-1014-ND</t>
  </si>
  <si>
    <t>Maxim</t>
  </si>
  <si>
    <t>MAX2771ETI+</t>
  </si>
  <si>
    <t>MAX2771ETI+-ND</t>
  </si>
  <si>
    <t>Cypress</t>
  </si>
  <si>
    <t>CY7C68013A-56LTXCT</t>
  </si>
  <si>
    <t>428-4634-1-ND</t>
  </si>
  <si>
    <t>SOT23-5</t>
  </si>
  <si>
    <t>RP111N331D-TR-FE</t>
  </si>
  <si>
    <t>RICOH</t>
  </si>
  <si>
    <t>2129-RP111N331D-TR-FECT-ND</t>
  </si>
  <si>
    <t>Microchip</t>
  </si>
  <si>
    <t>AT24C128C-XHM-T</t>
  </si>
  <si>
    <t>AT24C128C-XHM-TCT-ND</t>
  </si>
  <si>
    <t xml:space="preserve">Wurth </t>
  </si>
  <si>
    <t>830108340709</t>
  </si>
  <si>
    <t>1923-830108340709CT-ND</t>
  </si>
  <si>
    <t>Amphenol ICC</t>
  </si>
  <si>
    <t>10118192-0001LF</t>
  </si>
  <si>
    <t>609-4613-1-ND</t>
  </si>
  <si>
    <t>RF Solution</t>
  </si>
  <si>
    <t>CON-SMA-EDGE-S</t>
  </si>
  <si>
    <t>CON-SMA-EDGE-S-ND</t>
  </si>
  <si>
    <t>Panasonic</t>
  </si>
  <si>
    <t>EXB-28V102JX</t>
  </si>
  <si>
    <t>Y7102CT-ND</t>
  </si>
  <si>
    <t>Kingbright</t>
  </si>
  <si>
    <t>Murata</t>
  </si>
  <si>
    <t>490-15752-1-ND</t>
  </si>
  <si>
    <t>LQW18AN5N6D00D</t>
  </si>
  <si>
    <t>490-1164-1-ND</t>
  </si>
  <si>
    <t>LQW18AN8N4C8ZD</t>
  </si>
  <si>
    <t>APT1608SGC</t>
  </si>
  <si>
    <t>754-1121-1-ND</t>
  </si>
  <si>
    <t>-</t>
  </si>
  <si>
    <t>Harwin</t>
  </si>
  <si>
    <t>M22-2510205</t>
  </si>
  <si>
    <t>952-1311-ND</t>
  </si>
  <si>
    <t>J1-S</t>
  </si>
  <si>
    <t>J2-S</t>
  </si>
  <si>
    <t xml:space="preserve">CONN SHUNT 2MM </t>
  </si>
  <si>
    <t>Sullins Connector</t>
  </si>
  <si>
    <t>SPN02SYBN-RC</t>
  </si>
  <si>
    <t>S3404-ND</t>
  </si>
  <si>
    <t>RF SHIELD 0.668"x0.668" SNAP FIT</t>
  </si>
  <si>
    <t>Total</t>
  </si>
  <si>
    <t>Kyocera</t>
  </si>
  <si>
    <t>0402YC103KAT2A</t>
  </si>
  <si>
    <t>478-1114-1-ND</t>
  </si>
  <si>
    <t>0402YC104KAT2A</t>
  </si>
  <si>
    <t>478-7888-1-ND</t>
  </si>
  <si>
    <t>YAGEO</t>
  </si>
  <si>
    <t>CC0402BRNPO9BN1R1</t>
  </si>
  <si>
    <t>311-3321-1-ND</t>
  </si>
  <si>
    <t>04025A101JAT2A</t>
  </si>
  <si>
    <t>478-1082-1-ND</t>
  </si>
  <si>
    <t>04025A120JAT2A</t>
  </si>
  <si>
    <t>478-1071-1-ND</t>
  </si>
  <si>
    <t>04025A150JAT2A</t>
  </si>
  <si>
    <t>478-1072-1-ND</t>
  </si>
  <si>
    <t>04025C471KAT2A</t>
  </si>
  <si>
    <t>478-1097-1-ND</t>
  </si>
  <si>
    <t>Taiyo Yuden</t>
  </si>
  <si>
    <t>UMK105CH751JVHF</t>
  </si>
  <si>
    <t>587-5098-1-ND</t>
  </si>
  <si>
    <t>0402ZD105KAT2A</t>
  </si>
  <si>
    <t>478-4596-1-ND</t>
  </si>
  <si>
    <t>C3216</t>
  </si>
  <si>
    <t>Samsung</t>
  </si>
  <si>
    <t>CL31B106MOHNNNE</t>
  </si>
  <si>
    <t>1276-6641-1-ND</t>
  </si>
  <si>
    <t>RC0402JR-0710KL</t>
  </si>
  <si>
    <t>311-10KJRCT-ND</t>
  </si>
  <si>
    <t>RC0402JR-0715KL</t>
  </si>
  <si>
    <t>311-15KJRCT-ND</t>
  </si>
  <si>
    <t>RC0402JR-07100KL</t>
  </si>
  <si>
    <t>311-100KJRCT-ND</t>
  </si>
  <si>
    <t>RC0402JR-072K2L</t>
  </si>
  <si>
    <t>311-2.2KJRCT-ND</t>
  </si>
  <si>
    <t>Supplier</t>
  </si>
  <si>
    <t>Digi-Key Part #</t>
  </si>
  <si>
    <t>Supplier Part #</t>
  </si>
  <si>
    <t>RF SHIELD 0.65" x 0.65" SOLDER</t>
  </si>
  <si>
    <t>MICRO B SMT</t>
  </si>
  <si>
    <t>https://www.minicircuits.com/WebStore/dashboard.html?model=TCBT-2R5G%2B</t>
  </si>
  <si>
    <t>URL</t>
  </si>
  <si>
    <t>R1005</t>
  </si>
  <si>
    <t>LED1608</t>
  </si>
  <si>
    <t>L1608</t>
  </si>
  <si>
    <t>2.04 x 1.29 SMD</t>
  </si>
  <si>
    <t>0.668" x 0.668"</t>
  </si>
  <si>
    <t>0.65" x 0.65"</t>
  </si>
  <si>
    <t>RF-SHEILD-CASE</t>
  </si>
  <si>
    <t>1K x 4 RES ARRAY</t>
  </si>
  <si>
    <t>Mini-Circuits</t>
  </si>
  <si>
    <t>BIas Tee 50ohm 20 - 2500 MHz</t>
  </si>
  <si>
    <t>0.15" x 0.15" SMD</t>
  </si>
  <si>
    <t>0805 Power Divider 50ohm 950 - 2150 MHz</t>
  </si>
  <si>
    <t>EZ-USB FX2LP QFN56</t>
  </si>
  <si>
    <t>EEPROM 128Kbit I2C 8TSSOP</t>
  </si>
  <si>
    <t>XTAL 24MHz SMD 12pF</t>
  </si>
  <si>
    <t>PCB</t>
  </si>
  <si>
    <t>Fusion PCB</t>
  </si>
  <si>
    <t>FR4 1.6mm 2 layer 21.6 x 55 mm</t>
  </si>
  <si>
    <t>Assembly</t>
  </si>
  <si>
    <t>PCB Assembly</t>
  </si>
  <si>
    <t>Price(Yen)</t>
  </si>
  <si>
    <t>https://www.fusionpcb.jp/</t>
  </si>
  <si>
    <t>https://www.digikey.jp/product-detail/ja/anaren/PD0922J5050S2HF/1173-1094-1-ND/3069293</t>
  </si>
  <si>
    <t>https://www.digikey.jp/product-detail/ja/cypress-semiconductor-corp/CY7C68013A-56LTXCT/428-4634-1-ND/10106813</t>
  </si>
  <si>
    <t>https://www.digikey.jp/product-detail/ja/microchip-technology/AT24C128C-XHM-T/AT24C128C-XHM-TCT-ND/3178460</t>
  </si>
  <si>
    <t>https://www.digikey.jp/products/ja?keywords=2129-RP111N331D-TR-FECT-ND</t>
  </si>
  <si>
    <t>https://www.digikey.jp/products/ja?keywords=1923-830108340709CT-ND</t>
  </si>
  <si>
    <t>https://www.digikey.jp/products/ja?keywords=MAX2771ETI%2B-ND</t>
  </si>
  <si>
    <t>https://www.digikey.jp/products/ja?keywords=CON-SMA-EDGE-S-ND</t>
  </si>
  <si>
    <t>https://www.digikey.jp/products/ja?keywords=609-4613-1-ND</t>
  </si>
  <si>
    <t>https://www.digikey.jp/products/ja?keywords=903-1014-ND</t>
  </si>
  <si>
    <t>https://www.digikey.jp/products/ja?keywords=903-1051-1-ND</t>
  </si>
  <si>
    <t>https://www.digikey.jp/products/ja?keywords=Y7102CT-ND</t>
  </si>
  <si>
    <t>10 pcs</t>
  </si>
  <si>
    <t>Subtotal</t>
  </si>
  <si>
    <t>Case</t>
  </si>
  <si>
    <t>Screw</t>
  </si>
  <si>
    <t>Panel</t>
  </si>
  <si>
    <t>Monotaro</t>
  </si>
  <si>
    <t>DMM.make 3D print</t>
  </si>
  <si>
    <t>https://make.dmm.com/print/</t>
  </si>
  <si>
    <t>Nut</t>
  </si>
  <si>
    <t>M2 x 4</t>
  </si>
  <si>
    <t>M2 x 10 x 4 Sara</t>
  </si>
  <si>
    <t>https://www.monotaro.com/p/5068/7148/</t>
  </si>
  <si>
    <t>https://www.monotaro.com/p/0832/7435</t>
  </si>
  <si>
    <t>USB Cable</t>
  </si>
  <si>
    <t>Akizuki</t>
  </si>
  <si>
    <t>No</t>
  </si>
  <si>
    <t>NOTE</t>
  </si>
  <si>
    <t>25 x 15 mm Nylon white, Front, Back</t>
  </si>
  <si>
    <t>3.2 x 2.5 SMD</t>
  </si>
  <si>
    <t>3.4 x 2.7 SMD</t>
  </si>
  <si>
    <t>Designator</t>
  </si>
  <si>
    <t>Manufacturer Part Number or Seeed SKU</t>
  </si>
  <si>
    <t>Qty</t>
  </si>
  <si>
    <t>Link</t>
  </si>
  <si>
    <t>GJM1555C1H1R7BB01D</t>
  </si>
  <si>
    <t>490-6074-1-ND</t>
  </si>
  <si>
    <t>TCXO 24.000 MHz</t>
  </si>
  <si>
    <t>Epson</t>
  </si>
  <si>
    <t>TG2520SMN 24.0000M-MCGNNM3</t>
  </si>
  <si>
    <t>https://www.mouser.jp/ProductDetail/Epson-Timing/TG2520SMN-240000M-MCGNNM3?qs=GBLSl2Akirsh%252B5MZwJlBJw%3D%3D</t>
  </si>
  <si>
    <t>LED1608 White</t>
  </si>
  <si>
    <t>QT Brightek</t>
  </si>
  <si>
    <t>QBLP601-IW</t>
  </si>
  <si>
    <t>1516-1057-1-ND</t>
  </si>
  <si>
    <t>Yokoyama Techno</t>
  </si>
  <si>
    <t>https://www.yokoyama-techno.net/detail/50.html</t>
  </si>
  <si>
    <t>25 x 15 x 1.5 x 55 mm</t>
  </si>
  <si>
    <t>Aluminum Pipe</t>
  </si>
  <si>
    <t>6 pcs</t>
  </si>
  <si>
    <t>https://akizukidenshi.com/catalog/g/gC-09314/</t>
  </si>
  <si>
    <t>USB 2.0 A Male - micro B Male 0.5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</si>
</sst>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0" fontId="18" fillId="0" borderId="10" xfId="0" applyFont="1" applyBorder="1" applyAlignment="1"/>
    <xf numFmtId="0" fontId="18" fillId="0" borderId="11" xfId="0" applyFont="1" applyBorder="1" applyAlignment="1"/>
    <xf numFmtId="0" fontId="18" fillId="0" borderId="12" xfId="0" applyFont="1" applyBorder="1" applyAlignment="1"/>
    <xf numFmtId="0" fontId="18" fillId="0" borderId="13" xfId="0" applyFont="1" applyBorder="1" applyAlignment="1"/>
    <xf numFmtId="0" fontId="19" fillId="33" borderId="13" xfId="0" applyFont="1" applyFill="1" applyBorder="1" applyAlignment="1">
      <alignment horizontal="left" vertical="center" wrapText="1"/>
    </xf>
    <xf numFmtId="0" fontId="19" fillId="0" borderId="13" xfId="0" applyFont="1" applyBorder="1"/>
    <xf numFmtId="0" fontId="19" fillId="33" borderId="13" xfId="0" applyFont="1" applyFill="1" applyBorder="1" applyAlignment="1">
      <alignment horizontal="left" vertical="center"/>
    </xf>
    <xf numFmtId="0" fontId="19" fillId="0" borderId="13" xfId="0" quotePrefix="1" applyFont="1" applyBorder="1" applyAlignment="1"/>
    <xf numFmtId="0" fontId="19" fillId="0" borderId="13" xfId="0" applyFont="1" applyBorder="1" applyAlignment="1"/>
    <xf numFmtId="164" fontId="18" fillId="0" borderId="11" xfId="0" applyNumberFormat="1" applyFont="1" applyBorder="1" applyAlignment="1"/>
    <xf numFmtId="164" fontId="18" fillId="0" borderId="13" xfId="0" applyNumberFormat="1" applyFont="1" applyBorder="1" applyAlignment="1"/>
    <xf numFmtId="1" fontId="18" fillId="0" borderId="11" xfId="0" applyNumberFormat="1" applyFont="1" applyBorder="1" applyAlignment="1"/>
    <xf numFmtId="1" fontId="18" fillId="0" borderId="13" xfId="0" applyNumberFormat="1" applyFont="1" applyBorder="1" applyAlignment="1"/>
    <xf numFmtId="0" fontId="18" fillId="0" borderId="14" xfId="0" applyFont="1" applyBorder="1" applyAlignment="1"/>
    <xf numFmtId="0" fontId="18" fillId="0" borderId="15" xfId="0" applyFont="1" applyBorder="1" applyAlignment="1"/>
    <xf numFmtId="0" fontId="20" fillId="0" borderId="0" xfId="42"/>
    <xf numFmtId="0" fontId="21" fillId="0" borderId="13" xfId="42" applyFont="1" applyBorder="1" applyAlignment="1"/>
    <xf numFmtId="0" fontId="19" fillId="0" borderId="0" xfId="0" applyFont="1" applyBorder="1"/>
    <xf numFmtId="0" fontId="22" fillId="0" borderId="0" xfId="0" applyFont="1"/>
    <xf numFmtId="0" fontId="19" fillId="0" borderId="0" xfId="0" applyFont="1"/>
    <xf numFmtId="0" fontId="19" fillId="33" borderId="0" xfId="0" applyFont="1" applyFill="1" applyAlignment="1">
      <alignment horizontal="left" vertical="center" wrapTex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jp/products/ja?keywords=903-1014-ND" TargetMode="External"/><Relationship Id="rId13" Type="http://schemas.openxmlformats.org/officeDocument/2006/relationships/hyperlink" Target="https://make.dmm.com/print/" TargetMode="External"/><Relationship Id="rId18" Type="http://schemas.openxmlformats.org/officeDocument/2006/relationships/hyperlink" Target="https://www.digikey.jp/products/ja?keywords=MAX2771ETI%2B-ND" TargetMode="External"/><Relationship Id="rId3" Type="http://schemas.openxmlformats.org/officeDocument/2006/relationships/hyperlink" Target="https://www.monotaro.com/p/5068/7148/" TargetMode="External"/><Relationship Id="rId7" Type="http://schemas.openxmlformats.org/officeDocument/2006/relationships/hyperlink" Target="https://www.digikey.jp/product-detail/ja/anaren/PD0922J5050S2HF/1173-1094-1-ND/3069293" TargetMode="External"/><Relationship Id="rId12" Type="http://schemas.openxmlformats.org/officeDocument/2006/relationships/hyperlink" Target="https://www.fusionpcb.jp/" TargetMode="External"/><Relationship Id="rId17" Type="http://schemas.openxmlformats.org/officeDocument/2006/relationships/hyperlink" Target="https://www.digikey.jp/products/ja?keywords=MAX2771ETI%2B-ND" TargetMode="External"/><Relationship Id="rId2" Type="http://schemas.openxmlformats.org/officeDocument/2006/relationships/hyperlink" Target="https://www.monotaro.com/p/0832/7435" TargetMode="External"/><Relationship Id="rId16" Type="http://schemas.openxmlformats.org/officeDocument/2006/relationships/hyperlink" Target="https://www.digikey.jp/product-detail/ja/cypress-semiconductor-corp/CY7C68013A-56LTXCT/428-4634-1-ND/10106813" TargetMode="External"/><Relationship Id="rId1" Type="http://schemas.openxmlformats.org/officeDocument/2006/relationships/hyperlink" Target="https://www.minicircuits.com/WebStore/dashboard.html?model=TCBT-2R5G%2B" TargetMode="External"/><Relationship Id="rId6" Type="http://schemas.openxmlformats.org/officeDocument/2006/relationships/hyperlink" Target="https://www.digikey.jp/products/ja?keywords=CON-SMA-EDGE-S-ND" TargetMode="External"/><Relationship Id="rId11" Type="http://schemas.openxmlformats.org/officeDocument/2006/relationships/hyperlink" Target="https://www.fusionpcb.jp/" TargetMode="External"/><Relationship Id="rId5" Type="http://schemas.openxmlformats.org/officeDocument/2006/relationships/hyperlink" Target="https://www.digikey.jp/products/ja?keywords=609-4613-1-ND" TargetMode="External"/><Relationship Id="rId15" Type="http://schemas.openxmlformats.org/officeDocument/2006/relationships/hyperlink" Target="https://www.digikey.jp/product-detail/ja/microchip-technology/AT24C128C-XHM-T/AT24C128C-XHM-TCT-ND/3178460" TargetMode="External"/><Relationship Id="rId10" Type="http://schemas.openxmlformats.org/officeDocument/2006/relationships/hyperlink" Target="https://www.digikey.jp/products/ja?keywords=1923-830108340709CT-N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jp/products/ja?keywords=Y7102CT-ND" TargetMode="External"/><Relationship Id="rId9" Type="http://schemas.openxmlformats.org/officeDocument/2006/relationships/hyperlink" Target="https://www.digikey.jp/products/ja?keywords=903-1051-1-ND" TargetMode="External"/><Relationship Id="rId14" Type="http://schemas.openxmlformats.org/officeDocument/2006/relationships/hyperlink" Target="https://www.digikey.jp/products/ja?keywords=2129-RP111N331D-TR-FE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1"/>
  <sheetViews>
    <sheetView tabSelected="1" workbookViewId="0">
      <pane ySplit="1" topLeftCell="A2" activePane="bottomLeft" state="frozen"/>
      <selection pane="bottomLeft" activeCell="C90" sqref="C90"/>
    </sheetView>
  </sheetViews>
  <sheetFormatPr defaultRowHeight="14.4"/>
  <cols>
    <col min="1" max="1" width="5.77734375" style="15" customWidth="1"/>
    <col min="2" max="2" width="18.88671875" style="3" customWidth="1"/>
    <col min="3" max="3" width="42.33203125" style="4" customWidth="1"/>
    <col min="4" max="4" width="19.88671875" style="4" customWidth="1"/>
    <col min="5" max="5" width="7.77734375" style="13" customWidth="1"/>
    <col min="6" max="6" width="16.21875" style="4" customWidth="1"/>
    <col min="7" max="7" width="31.44140625" style="4" customWidth="1"/>
    <col min="8" max="8" width="24.77734375" style="4" customWidth="1"/>
    <col min="9" max="9" width="13.6640625" style="11" customWidth="1"/>
    <col min="10" max="10" width="71.33203125" style="4" customWidth="1"/>
    <col min="11" max="11" width="18.21875" style="4" customWidth="1"/>
    <col min="12" max="16384" width="8.88671875" style="4"/>
  </cols>
  <sheetData>
    <row r="1" spans="1:11" s="2" customFormat="1">
      <c r="A1" s="14" t="s">
        <v>245</v>
      </c>
      <c r="B1" s="1" t="s">
        <v>0</v>
      </c>
      <c r="C1" s="2" t="s">
        <v>1</v>
      </c>
      <c r="D1" s="2" t="s">
        <v>2</v>
      </c>
      <c r="E1" s="12" t="s">
        <v>215</v>
      </c>
      <c r="F1" s="2" t="s">
        <v>190</v>
      </c>
      <c r="G1" s="2" t="s">
        <v>192</v>
      </c>
      <c r="H1" s="2" t="s">
        <v>191</v>
      </c>
      <c r="I1" s="10" t="s">
        <v>217</v>
      </c>
      <c r="J1" s="2" t="s">
        <v>196</v>
      </c>
      <c r="K1" s="2" t="s">
        <v>246</v>
      </c>
    </row>
    <row r="2" spans="1:11">
      <c r="A2" s="15">
        <v>1</v>
      </c>
      <c r="B2" s="3" t="s">
        <v>93</v>
      </c>
      <c r="C2" s="4" t="s">
        <v>94</v>
      </c>
      <c r="D2" s="4" t="s">
        <v>95</v>
      </c>
      <c r="E2" s="13">
        <v>1</v>
      </c>
      <c r="F2" s="4" t="s">
        <v>112</v>
      </c>
      <c r="G2" s="9" t="s">
        <v>113</v>
      </c>
      <c r="H2" s="7" t="s">
        <v>114</v>
      </c>
      <c r="I2" s="11">
        <v>1012</v>
      </c>
      <c r="J2" s="17" t="s">
        <v>224</v>
      </c>
    </row>
    <row r="3" spans="1:11">
      <c r="A3" s="15">
        <v>2</v>
      </c>
      <c r="B3" s="3" t="s">
        <v>96</v>
      </c>
      <c r="C3" s="4" t="s">
        <v>94</v>
      </c>
      <c r="D3" s="4" t="s">
        <v>95</v>
      </c>
      <c r="E3" s="13">
        <v>1</v>
      </c>
      <c r="F3" s="4" t="s">
        <v>112</v>
      </c>
      <c r="G3" s="9" t="s">
        <v>113</v>
      </c>
      <c r="H3" s="7" t="s">
        <v>114</v>
      </c>
      <c r="I3" s="11">
        <v>1012</v>
      </c>
      <c r="J3" s="17" t="s">
        <v>224</v>
      </c>
    </row>
    <row r="4" spans="1:11">
      <c r="A4" s="15">
        <v>3</v>
      </c>
      <c r="B4" s="3" t="s">
        <v>97</v>
      </c>
      <c r="C4" s="4" t="s">
        <v>209</v>
      </c>
      <c r="D4" s="4" t="s">
        <v>98</v>
      </c>
      <c r="E4" s="13">
        <v>1</v>
      </c>
      <c r="F4" s="4" t="s">
        <v>115</v>
      </c>
      <c r="G4" s="4" t="s">
        <v>116</v>
      </c>
      <c r="H4" s="7" t="s">
        <v>117</v>
      </c>
      <c r="I4" s="11">
        <v>1702</v>
      </c>
      <c r="J4" s="17" t="s">
        <v>220</v>
      </c>
    </row>
    <row r="5" spans="1:11">
      <c r="A5" s="15">
        <v>4</v>
      </c>
      <c r="B5" s="3" t="s">
        <v>99</v>
      </c>
      <c r="C5" s="4" t="s">
        <v>210</v>
      </c>
      <c r="D5" s="4" t="s">
        <v>100</v>
      </c>
      <c r="E5" s="13">
        <v>1</v>
      </c>
      <c r="F5" s="4" t="s">
        <v>122</v>
      </c>
      <c r="G5" s="7" t="s">
        <v>123</v>
      </c>
      <c r="H5" s="7" t="s">
        <v>124</v>
      </c>
      <c r="I5" s="11">
        <v>59</v>
      </c>
      <c r="J5" s="17" t="s">
        <v>221</v>
      </c>
    </row>
    <row r="6" spans="1:11">
      <c r="A6" s="15">
        <v>5</v>
      </c>
      <c r="B6" s="3" t="s">
        <v>101</v>
      </c>
      <c r="C6" s="4" t="s">
        <v>102</v>
      </c>
      <c r="D6" s="4" t="s">
        <v>118</v>
      </c>
      <c r="E6" s="13">
        <v>1</v>
      </c>
      <c r="F6" s="4" t="s">
        <v>120</v>
      </c>
      <c r="G6" s="7" t="s">
        <v>119</v>
      </c>
      <c r="H6" s="7" t="s">
        <v>121</v>
      </c>
      <c r="I6" s="11">
        <v>138</v>
      </c>
      <c r="J6" s="17" t="s">
        <v>222</v>
      </c>
    </row>
    <row r="7" spans="1:11">
      <c r="A7" s="15">
        <v>6</v>
      </c>
      <c r="B7" s="3" t="s">
        <v>5</v>
      </c>
      <c r="C7" s="4" t="s">
        <v>206</v>
      </c>
      <c r="D7" s="4" t="s">
        <v>207</v>
      </c>
      <c r="E7" s="13">
        <v>1</v>
      </c>
      <c r="F7" s="4" t="s">
        <v>205</v>
      </c>
      <c r="G7" s="4" t="s">
        <v>6</v>
      </c>
      <c r="H7" s="4" t="s">
        <v>145</v>
      </c>
      <c r="I7" s="11">
        <f>6.95*112</f>
        <v>778.4</v>
      </c>
      <c r="J7" s="17" t="s">
        <v>195</v>
      </c>
    </row>
    <row r="8" spans="1:11">
      <c r="A8" s="15">
        <v>7</v>
      </c>
      <c r="B8" s="3" t="s">
        <v>90</v>
      </c>
      <c r="C8" s="4" t="s">
        <v>208</v>
      </c>
      <c r="D8" s="4" t="s">
        <v>200</v>
      </c>
      <c r="E8" s="13">
        <v>1</v>
      </c>
      <c r="F8" s="4" t="s">
        <v>104</v>
      </c>
      <c r="G8" s="9" t="s">
        <v>91</v>
      </c>
      <c r="H8" s="9" t="s">
        <v>105</v>
      </c>
      <c r="I8" s="11">
        <v>118</v>
      </c>
      <c r="J8" s="17" t="s">
        <v>219</v>
      </c>
    </row>
    <row r="9" spans="1:11">
      <c r="A9" s="15">
        <v>8</v>
      </c>
      <c r="B9" s="3" t="s">
        <v>92</v>
      </c>
      <c r="C9" s="4" t="s">
        <v>256</v>
      </c>
      <c r="D9" s="4" t="s">
        <v>248</v>
      </c>
      <c r="E9" s="13">
        <v>1</v>
      </c>
      <c r="F9" s="4" t="s">
        <v>257</v>
      </c>
      <c r="G9" s="19" t="s">
        <v>258</v>
      </c>
      <c r="H9" s="7" t="s">
        <v>145</v>
      </c>
      <c r="I9" s="11">
        <v>236</v>
      </c>
      <c r="J9" s="17" t="s">
        <v>259</v>
      </c>
    </row>
    <row r="10" spans="1:11">
      <c r="A10" s="15">
        <v>9</v>
      </c>
      <c r="B10" s="3" t="s">
        <v>103</v>
      </c>
      <c r="C10" s="4" t="s">
        <v>211</v>
      </c>
      <c r="D10" s="4" t="s">
        <v>249</v>
      </c>
      <c r="E10" s="13">
        <v>1</v>
      </c>
      <c r="F10" s="4" t="s">
        <v>125</v>
      </c>
      <c r="G10" s="8" t="s">
        <v>126</v>
      </c>
      <c r="H10" s="7" t="s">
        <v>127</v>
      </c>
      <c r="I10" s="11">
        <v>57</v>
      </c>
      <c r="J10" s="17" t="s">
        <v>223</v>
      </c>
    </row>
    <row r="11" spans="1:11">
      <c r="A11" s="15">
        <v>10</v>
      </c>
      <c r="B11" s="3" t="s">
        <v>76</v>
      </c>
      <c r="C11" s="4" t="s">
        <v>77</v>
      </c>
      <c r="D11" s="4" t="s">
        <v>197</v>
      </c>
      <c r="E11" s="13">
        <v>1</v>
      </c>
      <c r="F11" s="4" t="s">
        <v>162</v>
      </c>
      <c r="G11" s="6" t="s">
        <v>184</v>
      </c>
      <c r="H11" s="5" t="s">
        <v>185</v>
      </c>
      <c r="I11" s="11">
        <v>1.6</v>
      </c>
    </row>
    <row r="12" spans="1:11">
      <c r="A12" s="15">
        <v>11</v>
      </c>
      <c r="B12" s="3" t="s">
        <v>78</v>
      </c>
      <c r="C12" s="4" t="s">
        <v>79</v>
      </c>
      <c r="D12" s="4" t="s">
        <v>197</v>
      </c>
      <c r="E12" s="13">
        <v>1</v>
      </c>
      <c r="F12" s="4" t="s">
        <v>162</v>
      </c>
      <c r="G12" s="6" t="s">
        <v>182</v>
      </c>
      <c r="H12" s="6" t="s">
        <v>183</v>
      </c>
      <c r="I12" s="11">
        <v>1.6</v>
      </c>
    </row>
    <row r="13" spans="1:11">
      <c r="A13" s="15">
        <v>12</v>
      </c>
      <c r="B13" s="3" t="s">
        <v>80</v>
      </c>
      <c r="C13" s="4" t="s">
        <v>77</v>
      </c>
      <c r="D13" s="4" t="s">
        <v>197</v>
      </c>
      <c r="E13" s="13">
        <v>1</v>
      </c>
      <c r="F13" s="4" t="s">
        <v>162</v>
      </c>
      <c r="G13" s="6" t="s">
        <v>184</v>
      </c>
      <c r="H13" s="5" t="s">
        <v>185</v>
      </c>
      <c r="I13" s="11">
        <v>1.6</v>
      </c>
    </row>
    <row r="14" spans="1:11">
      <c r="A14" s="15">
        <v>13</v>
      </c>
      <c r="B14" s="3" t="s">
        <v>81</v>
      </c>
      <c r="C14" s="4" t="s">
        <v>79</v>
      </c>
      <c r="D14" s="4" t="s">
        <v>197</v>
      </c>
      <c r="E14" s="13">
        <v>1</v>
      </c>
      <c r="F14" s="4" t="s">
        <v>162</v>
      </c>
      <c r="G14" s="6" t="s">
        <v>182</v>
      </c>
      <c r="H14" s="6" t="s">
        <v>183</v>
      </c>
      <c r="I14" s="11">
        <v>1.6</v>
      </c>
    </row>
    <row r="15" spans="1:11">
      <c r="A15" s="15">
        <v>14</v>
      </c>
      <c r="B15" s="3" t="s">
        <v>82</v>
      </c>
      <c r="C15" s="4" t="s">
        <v>83</v>
      </c>
      <c r="D15" s="4" t="s">
        <v>197</v>
      </c>
      <c r="E15" s="13">
        <v>1</v>
      </c>
      <c r="F15" s="4" t="s">
        <v>162</v>
      </c>
      <c r="G15" s="6" t="s">
        <v>188</v>
      </c>
      <c r="H15" s="5" t="s">
        <v>189</v>
      </c>
      <c r="I15" s="11">
        <v>1.6</v>
      </c>
    </row>
    <row r="16" spans="1:11">
      <c r="A16" s="15">
        <v>15</v>
      </c>
      <c r="B16" s="3" t="s">
        <v>84</v>
      </c>
      <c r="C16" s="4" t="s">
        <v>79</v>
      </c>
      <c r="D16" s="4" t="s">
        <v>197</v>
      </c>
      <c r="E16" s="13">
        <v>1</v>
      </c>
      <c r="F16" s="4" t="s">
        <v>162</v>
      </c>
      <c r="G16" s="6" t="s">
        <v>182</v>
      </c>
      <c r="H16" s="6" t="s">
        <v>183</v>
      </c>
      <c r="I16" s="11">
        <v>1.6</v>
      </c>
    </row>
    <row r="17" spans="1:10">
      <c r="A17" s="15">
        <v>16</v>
      </c>
      <c r="B17" s="3" t="s">
        <v>85</v>
      </c>
      <c r="C17" s="4" t="s">
        <v>83</v>
      </c>
      <c r="D17" s="4" t="s">
        <v>197</v>
      </c>
      <c r="E17" s="13">
        <v>1</v>
      </c>
      <c r="F17" s="4" t="s">
        <v>162</v>
      </c>
      <c r="G17" s="6" t="s">
        <v>188</v>
      </c>
      <c r="H17" s="5" t="s">
        <v>189</v>
      </c>
      <c r="I17" s="11">
        <v>1.6</v>
      </c>
    </row>
    <row r="18" spans="1:10">
      <c r="A18" s="15">
        <v>17</v>
      </c>
      <c r="B18" s="3" t="s">
        <v>86</v>
      </c>
      <c r="C18" s="4" t="s">
        <v>79</v>
      </c>
      <c r="D18" s="4" t="s">
        <v>197</v>
      </c>
      <c r="E18" s="13">
        <v>1</v>
      </c>
      <c r="F18" s="4" t="s">
        <v>162</v>
      </c>
      <c r="G18" s="6" t="s">
        <v>182</v>
      </c>
      <c r="H18" s="6" t="s">
        <v>183</v>
      </c>
      <c r="I18" s="11">
        <v>1.6</v>
      </c>
    </row>
    <row r="19" spans="1:10">
      <c r="A19" s="15">
        <v>18</v>
      </c>
      <c r="B19" s="3" t="s">
        <v>87</v>
      </c>
      <c r="C19" s="4" t="s">
        <v>88</v>
      </c>
      <c r="D19" s="4" t="s">
        <v>197</v>
      </c>
      <c r="E19" s="13">
        <v>1</v>
      </c>
      <c r="F19" s="4" t="s">
        <v>162</v>
      </c>
      <c r="G19" s="6" t="s">
        <v>186</v>
      </c>
      <c r="H19" s="5" t="s">
        <v>187</v>
      </c>
      <c r="I19" s="11">
        <v>1.6</v>
      </c>
    </row>
    <row r="20" spans="1:10">
      <c r="A20" s="15">
        <v>19</v>
      </c>
      <c r="B20" s="3" t="s">
        <v>89</v>
      </c>
      <c r="C20" s="4" t="s">
        <v>79</v>
      </c>
      <c r="D20" s="4" t="s">
        <v>197</v>
      </c>
      <c r="E20" s="13">
        <v>1</v>
      </c>
      <c r="F20" s="4" t="s">
        <v>162</v>
      </c>
      <c r="G20" s="6" t="s">
        <v>182</v>
      </c>
      <c r="H20" s="6" t="s">
        <v>183</v>
      </c>
      <c r="I20" s="11">
        <v>1.6</v>
      </c>
    </row>
    <row r="21" spans="1:10">
      <c r="A21" s="15">
        <v>20</v>
      </c>
      <c r="B21" s="3" t="s">
        <v>3</v>
      </c>
      <c r="C21" s="4" t="s">
        <v>204</v>
      </c>
      <c r="D21" s="4" t="s">
        <v>4</v>
      </c>
      <c r="E21" s="13">
        <v>1</v>
      </c>
      <c r="F21" s="4" t="s">
        <v>134</v>
      </c>
      <c r="G21" s="7" t="s">
        <v>135</v>
      </c>
      <c r="H21" s="7" t="s">
        <v>136</v>
      </c>
      <c r="I21" s="11">
        <v>12</v>
      </c>
      <c r="J21" s="17" t="s">
        <v>229</v>
      </c>
    </row>
    <row r="22" spans="1:10">
      <c r="A22" s="15">
        <v>21</v>
      </c>
      <c r="B22" s="3" t="s">
        <v>7</v>
      </c>
      <c r="C22" s="4" t="s">
        <v>8</v>
      </c>
      <c r="D22" s="4" t="s">
        <v>9</v>
      </c>
      <c r="E22" s="13">
        <v>1</v>
      </c>
      <c r="F22" s="4" t="s">
        <v>157</v>
      </c>
      <c r="G22" s="6" t="s">
        <v>171</v>
      </c>
      <c r="H22" s="5" t="s">
        <v>172</v>
      </c>
      <c r="I22" s="11">
        <v>4.2</v>
      </c>
    </row>
    <row r="23" spans="1:10">
      <c r="A23" s="15">
        <v>22</v>
      </c>
      <c r="B23" s="3" t="s">
        <v>10</v>
      </c>
      <c r="C23" s="4" t="s">
        <v>11</v>
      </c>
      <c r="D23" s="4" t="s">
        <v>9</v>
      </c>
      <c r="E23" s="13">
        <v>1</v>
      </c>
      <c r="F23" s="4" t="s">
        <v>138</v>
      </c>
      <c r="G23" s="18" t="s">
        <v>254</v>
      </c>
      <c r="H23" s="18" t="s">
        <v>255</v>
      </c>
      <c r="I23" s="11">
        <v>16.600000000000001</v>
      </c>
    </row>
    <row r="24" spans="1:10">
      <c r="A24" s="15">
        <v>23</v>
      </c>
      <c r="B24" s="3" t="s">
        <v>12</v>
      </c>
      <c r="C24" s="4" t="s">
        <v>8</v>
      </c>
      <c r="D24" s="4" t="s">
        <v>9</v>
      </c>
      <c r="E24" s="13">
        <v>1</v>
      </c>
      <c r="F24" s="4" t="s">
        <v>157</v>
      </c>
      <c r="G24" s="6" t="s">
        <v>171</v>
      </c>
      <c r="H24" s="5" t="s">
        <v>172</v>
      </c>
      <c r="I24" s="11">
        <v>4.2</v>
      </c>
    </row>
    <row r="25" spans="1:10">
      <c r="A25" s="15">
        <v>24</v>
      </c>
      <c r="B25" s="3" t="s">
        <v>13</v>
      </c>
      <c r="C25" s="4" t="s">
        <v>14</v>
      </c>
      <c r="D25" s="4" t="s">
        <v>9</v>
      </c>
      <c r="E25" s="13">
        <v>1</v>
      </c>
      <c r="F25" s="4" t="s">
        <v>162</v>
      </c>
      <c r="G25" s="6" t="s">
        <v>163</v>
      </c>
      <c r="H25" s="5" t="s">
        <v>164</v>
      </c>
      <c r="I25" s="11">
        <v>5.7</v>
      </c>
    </row>
    <row r="26" spans="1:10">
      <c r="A26" s="15">
        <v>25</v>
      </c>
      <c r="B26" s="3" t="s">
        <v>15</v>
      </c>
      <c r="C26" s="4" t="s">
        <v>8</v>
      </c>
      <c r="D26" s="4" t="s">
        <v>9</v>
      </c>
      <c r="E26" s="13">
        <v>1</v>
      </c>
      <c r="F26" s="4" t="s">
        <v>157</v>
      </c>
      <c r="G26" s="6" t="s">
        <v>171</v>
      </c>
      <c r="H26" s="5" t="s">
        <v>172</v>
      </c>
      <c r="I26" s="11">
        <v>4.2</v>
      </c>
    </row>
    <row r="27" spans="1:10">
      <c r="A27" s="15">
        <v>26</v>
      </c>
      <c r="B27" s="3" t="s">
        <v>16</v>
      </c>
      <c r="C27" s="4" t="s">
        <v>17</v>
      </c>
      <c r="D27" s="4" t="s">
        <v>9</v>
      </c>
      <c r="E27" s="13">
        <v>1</v>
      </c>
      <c r="F27" s="4" t="s">
        <v>173</v>
      </c>
      <c r="G27" s="6" t="s">
        <v>174</v>
      </c>
      <c r="H27" s="5" t="s">
        <v>175</v>
      </c>
      <c r="I27" s="11">
        <v>9.6999999999999993</v>
      </c>
    </row>
    <row r="28" spans="1:10">
      <c r="A28" s="15">
        <v>27</v>
      </c>
      <c r="B28" s="3" t="s">
        <v>18</v>
      </c>
      <c r="C28" s="4" t="s">
        <v>19</v>
      </c>
      <c r="D28" s="4" t="s">
        <v>9</v>
      </c>
      <c r="E28" s="13">
        <v>1</v>
      </c>
      <c r="F28" s="4" t="s">
        <v>157</v>
      </c>
      <c r="G28" s="5" t="s">
        <v>169</v>
      </c>
      <c r="H28" s="6" t="s">
        <v>170</v>
      </c>
      <c r="I28" s="11">
        <v>5.4</v>
      </c>
    </row>
    <row r="29" spans="1:10">
      <c r="A29" s="15">
        <v>28</v>
      </c>
      <c r="B29" s="3" t="s">
        <v>20</v>
      </c>
      <c r="C29" s="4" t="s">
        <v>21</v>
      </c>
      <c r="D29" s="4" t="s">
        <v>9</v>
      </c>
      <c r="E29" s="13">
        <v>1</v>
      </c>
      <c r="F29" s="4" t="s">
        <v>157</v>
      </c>
      <c r="G29" s="5" t="s">
        <v>158</v>
      </c>
      <c r="H29" s="5" t="s">
        <v>159</v>
      </c>
      <c r="I29" s="11">
        <v>1.8</v>
      </c>
    </row>
    <row r="30" spans="1:10">
      <c r="A30" s="15">
        <v>29</v>
      </c>
      <c r="B30" s="3" t="s">
        <v>22</v>
      </c>
      <c r="C30" s="4" t="s">
        <v>8</v>
      </c>
      <c r="D30" s="4" t="s">
        <v>9</v>
      </c>
      <c r="E30" s="13">
        <v>1</v>
      </c>
      <c r="F30" s="4" t="s">
        <v>157</v>
      </c>
      <c r="G30" s="6" t="s">
        <v>171</v>
      </c>
      <c r="H30" s="5" t="s">
        <v>172</v>
      </c>
      <c r="I30" s="11">
        <v>4.2</v>
      </c>
    </row>
    <row r="31" spans="1:10">
      <c r="A31" s="15">
        <v>30</v>
      </c>
      <c r="B31" s="3" t="s">
        <v>23</v>
      </c>
      <c r="C31" s="4" t="s">
        <v>17</v>
      </c>
      <c r="D31" s="4" t="s">
        <v>9</v>
      </c>
      <c r="E31" s="13">
        <v>1</v>
      </c>
      <c r="F31" s="4" t="s">
        <v>173</v>
      </c>
      <c r="G31" s="6" t="s">
        <v>174</v>
      </c>
      <c r="H31" s="5" t="s">
        <v>175</v>
      </c>
      <c r="I31" s="11">
        <v>9.6999999999999993</v>
      </c>
    </row>
    <row r="32" spans="1:10">
      <c r="A32" s="15">
        <v>31</v>
      </c>
      <c r="B32" s="3" t="s">
        <v>24</v>
      </c>
      <c r="C32" s="4" t="s">
        <v>19</v>
      </c>
      <c r="D32" s="4" t="s">
        <v>9</v>
      </c>
      <c r="E32" s="13">
        <v>1</v>
      </c>
      <c r="F32" s="4" t="s">
        <v>157</v>
      </c>
      <c r="G32" s="5" t="s">
        <v>169</v>
      </c>
      <c r="H32" s="6" t="s">
        <v>170</v>
      </c>
      <c r="I32" s="11">
        <v>5.4</v>
      </c>
    </row>
    <row r="33" spans="1:9">
      <c r="A33" s="15">
        <v>32</v>
      </c>
      <c r="B33" s="3" t="s">
        <v>25</v>
      </c>
      <c r="C33" s="4" t="s">
        <v>21</v>
      </c>
      <c r="D33" s="4" t="s">
        <v>9</v>
      </c>
      <c r="E33" s="13">
        <v>1</v>
      </c>
      <c r="F33" s="4" t="s">
        <v>157</v>
      </c>
      <c r="G33" s="5" t="s">
        <v>158</v>
      </c>
      <c r="H33" s="5" t="s">
        <v>159</v>
      </c>
      <c r="I33" s="11">
        <v>1.8</v>
      </c>
    </row>
    <row r="34" spans="1:9">
      <c r="A34" s="15">
        <v>33</v>
      </c>
      <c r="B34" s="3" t="s">
        <v>26</v>
      </c>
      <c r="C34" s="4" t="s">
        <v>27</v>
      </c>
      <c r="D34" s="4" t="s">
        <v>9</v>
      </c>
      <c r="E34" s="13">
        <v>1</v>
      </c>
      <c r="F34" s="4" t="s">
        <v>157</v>
      </c>
      <c r="G34" s="6" t="s">
        <v>160</v>
      </c>
      <c r="H34" s="6" t="s">
        <v>161</v>
      </c>
      <c r="I34" s="11">
        <v>2</v>
      </c>
    </row>
    <row r="35" spans="1:9">
      <c r="A35" s="15">
        <v>34</v>
      </c>
      <c r="B35" s="3" t="s">
        <v>28</v>
      </c>
      <c r="C35" s="4" t="s">
        <v>21</v>
      </c>
      <c r="D35" s="4" t="s">
        <v>9</v>
      </c>
      <c r="E35" s="13">
        <v>1</v>
      </c>
      <c r="F35" s="4" t="s">
        <v>157</v>
      </c>
      <c r="G35" s="5" t="s">
        <v>158</v>
      </c>
      <c r="H35" s="5" t="s">
        <v>159</v>
      </c>
      <c r="I35" s="11">
        <v>1.8</v>
      </c>
    </row>
    <row r="36" spans="1:9">
      <c r="A36" s="15">
        <v>35</v>
      </c>
      <c r="B36" s="3" t="s">
        <v>29</v>
      </c>
      <c r="C36" s="4" t="s">
        <v>27</v>
      </c>
      <c r="D36" s="4" t="s">
        <v>9</v>
      </c>
      <c r="E36" s="13">
        <v>1</v>
      </c>
      <c r="F36" s="4" t="s">
        <v>157</v>
      </c>
      <c r="G36" s="6" t="s">
        <v>160</v>
      </c>
      <c r="H36" s="6" t="s">
        <v>161</v>
      </c>
      <c r="I36" s="11">
        <v>2</v>
      </c>
    </row>
    <row r="37" spans="1:9">
      <c r="A37" s="15">
        <v>36</v>
      </c>
      <c r="B37" s="3" t="s">
        <v>30</v>
      </c>
      <c r="C37" s="4" t="s">
        <v>27</v>
      </c>
      <c r="D37" s="4" t="s">
        <v>9</v>
      </c>
      <c r="E37" s="13">
        <v>1</v>
      </c>
      <c r="F37" s="4" t="s">
        <v>157</v>
      </c>
      <c r="G37" s="6" t="s">
        <v>160</v>
      </c>
      <c r="H37" s="6" t="s">
        <v>161</v>
      </c>
      <c r="I37" s="11">
        <v>2</v>
      </c>
    </row>
    <row r="38" spans="1:9">
      <c r="A38" s="15">
        <v>37</v>
      </c>
      <c r="B38" s="3" t="s">
        <v>31</v>
      </c>
      <c r="C38" s="4" t="s">
        <v>32</v>
      </c>
      <c r="D38" s="4" t="s">
        <v>9</v>
      </c>
      <c r="E38" s="13">
        <v>1</v>
      </c>
      <c r="F38" s="4" t="s">
        <v>157</v>
      </c>
      <c r="G38" s="5" t="s">
        <v>165</v>
      </c>
      <c r="H38" s="5" t="s">
        <v>166</v>
      </c>
      <c r="I38" s="11">
        <v>3.4</v>
      </c>
    </row>
    <row r="39" spans="1:9">
      <c r="A39" s="15">
        <v>38</v>
      </c>
      <c r="B39" s="3" t="s">
        <v>33</v>
      </c>
      <c r="C39" s="4" t="s">
        <v>34</v>
      </c>
      <c r="D39" s="4" t="s">
        <v>9</v>
      </c>
      <c r="E39" s="13">
        <v>1</v>
      </c>
      <c r="F39" s="4" t="s">
        <v>157</v>
      </c>
      <c r="G39" s="6" t="s">
        <v>167</v>
      </c>
      <c r="H39" s="5" t="s">
        <v>168</v>
      </c>
      <c r="I39" s="11">
        <v>1.6</v>
      </c>
    </row>
    <row r="40" spans="1:9">
      <c r="A40" s="15">
        <v>39</v>
      </c>
      <c r="B40" s="3" t="s">
        <v>35</v>
      </c>
      <c r="C40" s="4" t="s">
        <v>34</v>
      </c>
      <c r="D40" s="4" t="s">
        <v>9</v>
      </c>
      <c r="E40" s="13">
        <v>1</v>
      </c>
      <c r="F40" s="4" t="s">
        <v>157</v>
      </c>
      <c r="G40" s="6" t="s">
        <v>167</v>
      </c>
      <c r="H40" s="5" t="s">
        <v>168</v>
      </c>
      <c r="I40" s="11">
        <v>1.6</v>
      </c>
    </row>
    <row r="41" spans="1:9">
      <c r="A41" s="15">
        <v>40</v>
      </c>
      <c r="B41" s="3" t="s">
        <v>36</v>
      </c>
      <c r="C41" s="4" t="s">
        <v>37</v>
      </c>
      <c r="D41" s="4" t="s">
        <v>9</v>
      </c>
      <c r="E41" s="13">
        <v>1</v>
      </c>
      <c r="F41" s="4" t="s">
        <v>157</v>
      </c>
      <c r="G41" s="6" t="s">
        <v>176</v>
      </c>
      <c r="H41" s="5" t="s">
        <v>177</v>
      </c>
      <c r="I41" s="11">
        <v>10.5</v>
      </c>
    </row>
    <row r="42" spans="1:9">
      <c r="A42" s="15">
        <v>41</v>
      </c>
      <c r="B42" s="3" t="s">
        <v>38</v>
      </c>
      <c r="C42" s="4" t="s">
        <v>39</v>
      </c>
      <c r="D42" s="4" t="s">
        <v>178</v>
      </c>
      <c r="E42" s="13">
        <v>1</v>
      </c>
      <c r="F42" s="4" t="s">
        <v>179</v>
      </c>
      <c r="G42" s="6" t="s">
        <v>180</v>
      </c>
      <c r="H42" s="5" t="s">
        <v>181</v>
      </c>
      <c r="I42" s="11">
        <v>18.8</v>
      </c>
    </row>
    <row r="43" spans="1:9">
      <c r="A43" s="15">
        <v>42</v>
      </c>
      <c r="B43" s="3" t="s">
        <v>40</v>
      </c>
      <c r="C43" s="4" t="s">
        <v>27</v>
      </c>
      <c r="D43" s="4" t="s">
        <v>9</v>
      </c>
      <c r="E43" s="13">
        <v>1</v>
      </c>
      <c r="F43" s="4" t="s">
        <v>157</v>
      </c>
      <c r="G43" s="6" t="s">
        <v>160</v>
      </c>
      <c r="H43" s="6" t="s">
        <v>161</v>
      </c>
      <c r="I43" s="11">
        <v>2</v>
      </c>
    </row>
    <row r="44" spans="1:9">
      <c r="A44" s="15">
        <v>43</v>
      </c>
      <c r="B44" s="3" t="s">
        <v>41</v>
      </c>
      <c r="C44" s="4" t="s">
        <v>39</v>
      </c>
      <c r="D44" s="4" t="s">
        <v>178</v>
      </c>
      <c r="E44" s="13">
        <v>1</v>
      </c>
      <c r="F44" s="4" t="s">
        <v>179</v>
      </c>
      <c r="G44" s="6" t="s">
        <v>180</v>
      </c>
      <c r="H44" s="5" t="s">
        <v>181</v>
      </c>
      <c r="I44" s="11">
        <v>18.8</v>
      </c>
    </row>
    <row r="45" spans="1:9">
      <c r="A45" s="15">
        <v>44</v>
      </c>
      <c r="B45" s="3" t="s">
        <v>42</v>
      </c>
      <c r="C45" s="4" t="s">
        <v>27</v>
      </c>
      <c r="D45" s="4" t="s">
        <v>9</v>
      </c>
      <c r="E45" s="13">
        <v>1</v>
      </c>
      <c r="F45" s="4" t="s">
        <v>157</v>
      </c>
      <c r="G45" s="6" t="s">
        <v>160</v>
      </c>
      <c r="H45" s="6" t="s">
        <v>161</v>
      </c>
      <c r="I45" s="11">
        <v>2</v>
      </c>
    </row>
    <row r="46" spans="1:9">
      <c r="A46" s="15">
        <v>45</v>
      </c>
      <c r="B46" s="3" t="s">
        <v>43</v>
      </c>
      <c r="C46" s="4" t="s">
        <v>27</v>
      </c>
      <c r="D46" s="4" t="s">
        <v>9</v>
      </c>
      <c r="E46" s="13">
        <v>1</v>
      </c>
      <c r="F46" s="4" t="s">
        <v>157</v>
      </c>
      <c r="G46" s="6" t="s">
        <v>160</v>
      </c>
      <c r="H46" s="6" t="s">
        <v>161</v>
      </c>
      <c r="I46" s="11">
        <v>2</v>
      </c>
    </row>
    <row r="47" spans="1:9">
      <c r="A47" s="15">
        <v>46</v>
      </c>
      <c r="B47" s="3" t="s">
        <v>44</v>
      </c>
      <c r="C47" s="4" t="s">
        <v>27</v>
      </c>
      <c r="D47" s="4" t="s">
        <v>9</v>
      </c>
      <c r="E47" s="13">
        <v>1</v>
      </c>
      <c r="F47" s="4" t="s">
        <v>157</v>
      </c>
      <c r="G47" s="6" t="s">
        <v>160</v>
      </c>
      <c r="H47" s="6" t="s">
        <v>161</v>
      </c>
      <c r="I47" s="11">
        <v>2</v>
      </c>
    </row>
    <row r="48" spans="1:9">
      <c r="A48" s="15">
        <v>47</v>
      </c>
      <c r="B48" s="3" t="s">
        <v>45</v>
      </c>
      <c r="C48" s="4" t="s">
        <v>27</v>
      </c>
      <c r="D48" s="4" t="s">
        <v>9</v>
      </c>
      <c r="E48" s="13">
        <v>1</v>
      </c>
      <c r="F48" s="4" t="s">
        <v>157</v>
      </c>
      <c r="G48" s="6" t="s">
        <v>160</v>
      </c>
      <c r="H48" s="6" t="s">
        <v>161</v>
      </c>
      <c r="I48" s="11">
        <v>2</v>
      </c>
    </row>
    <row r="49" spans="1:9">
      <c r="A49" s="15">
        <v>48</v>
      </c>
      <c r="B49" s="3" t="s">
        <v>46</v>
      </c>
      <c r="C49" s="4" t="s">
        <v>32</v>
      </c>
      <c r="D49" s="4" t="s">
        <v>9</v>
      </c>
      <c r="E49" s="13">
        <v>1</v>
      </c>
      <c r="F49" s="4" t="s">
        <v>157</v>
      </c>
      <c r="G49" s="5" t="s">
        <v>165</v>
      </c>
      <c r="H49" s="5" t="s">
        <v>166</v>
      </c>
      <c r="I49" s="11">
        <v>3.4</v>
      </c>
    </row>
    <row r="50" spans="1:9">
      <c r="A50" s="15">
        <v>49</v>
      </c>
      <c r="B50" s="3" t="s">
        <v>47</v>
      </c>
      <c r="C50" s="4" t="s">
        <v>27</v>
      </c>
      <c r="D50" s="4" t="s">
        <v>9</v>
      </c>
      <c r="E50" s="13">
        <v>1</v>
      </c>
      <c r="F50" s="4" t="s">
        <v>157</v>
      </c>
      <c r="G50" s="6" t="s">
        <v>160</v>
      </c>
      <c r="H50" s="6" t="s">
        <v>161</v>
      </c>
      <c r="I50" s="11">
        <v>2</v>
      </c>
    </row>
    <row r="51" spans="1:9">
      <c r="A51" s="15">
        <v>50</v>
      </c>
      <c r="B51" s="3" t="s">
        <v>48</v>
      </c>
      <c r="C51" s="4" t="s">
        <v>27</v>
      </c>
      <c r="D51" s="4" t="s">
        <v>9</v>
      </c>
      <c r="E51" s="13">
        <v>1</v>
      </c>
      <c r="F51" s="4" t="s">
        <v>157</v>
      </c>
      <c r="G51" s="6" t="s">
        <v>160</v>
      </c>
      <c r="H51" s="6" t="s">
        <v>161</v>
      </c>
      <c r="I51" s="11">
        <v>2</v>
      </c>
    </row>
    <row r="52" spans="1:9">
      <c r="A52" s="15">
        <v>51</v>
      </c>
      <c r="B52" s="3" t="s">
        <v>49</v>
      </c>
      <c r="C52" s="4" t="s">
        <v>32</v>
      </c>
      <c r="D52" s="4" t="s">
        <v>9</v>
      </c>
      <c r="E52" s="13">
        <v>1</v>
      </c>
      <c r="F52" s="4" t="s">
        <v>157</v>
      </c>
      <c r="G52" s="5" t="s">
        <v>165</v>
      </c>
      <c r="H52" s="5" t="s">
        <v>166</v>
      </c>
      <c r="I52" s="11">
        <v>3.4</v>
      </c>
    </row>
    <row r="53" spans="1:9">
      <c r="A53" s="15">
        <v>52</v>
      </c>
      <c r="B53" s="3" t="s">
        <v>50</v>
      </c>
      <c r="C53" s="4" t="s">
        <v>32</v>
      </c>
      <c r="D53" s="4" t="s">
        <v>9</v>
      </c>
      <c r="E53" s="13">
        <v>1</v>
      </c>
      <c r="F53" s="4" t="s">
        <v>157</v>
      </c>
      <c r="G53" s="5" t="s">
        <v>165</v>
      </c>
      <c r="H53" s="5" t="s">
        <v>166</v>
      </c>
      <c r="I53" s="11">
        <v>3.4</v>
      </c>
    </row>
    <row r="54" spans="1:9">
      <c r="A54" s="15">
        <v>53</v>
      </c>
      <c r="B54" s="3" t="s">
        <v>51</v>
      </c>
      <c r="C54" s="4" t="s">
        <v>27</v>
      </c>
      <c r="D54" s="4" t="s">
        <v>9</v>
      </c>
      <c r="E54" s="13">
        <v>1</v>
      </c>
      <c r="F54" s="4" t="s">
        <v>157</v>
      </c>
      <c r="G54" s="6" t="s">
        <v>160</v>
      </c>
      <c r="H54" s="6" t="s">
        <v>161</v>
      </c>
      <c r="I54" s="11">
        <v>2</v>
      </c>
    </row>
    <row r="55" spans="1:9">
      <c r="A55" s="15">
        <v>54</v>
      </c>
      <c r="B55" s="3" t="s">
        <v>52</v>
      </c>
      <c r="C55" s="4" t="s">
        <v>27</v>
      </c>
      <c r="D55" s="4" t="s">
        <v>9</v>
      </c>
      <c r="E55" s="13">
        <v>1</v>
      </c>
      <c r="F55" s="4" t="s">
        <v>157</v>
      </c>
      <c r="G55" s="6" t="s">
        <v>160</v>
      </c>
      <c r="H55" s="6" t="s">
        <v>161</v>
      </c>
      <c r="I55" s="11">
        <v>2</v>
      </c>
    </row>
    <row r="56" spans="1:9">
      <c r="A56" s="15">
        <v>55</v>
      </c>
      <c r="B56" s="3" t="s">
        <v>53</v>
      </c>
      <c r="C56" s="4" t="s">
        <v>32</v>
      </c>
      <c r="D56" s="4" t="s">
        <v>9</v>
      </c>
      <c r="E56" s="13">
        <v>1</v>
      </c>
      <c r="F56" s="4" t="s">
        <v>157</v>
      </c>
      <c r="G56" s="5" t="s">
        <v>165</v>
      </c>
      <c r="H56" s="5" t="s">
        <v>166</v>
      </c>
      <c r="I56" s="11">
        <v>3.4</v>
      </c>
    </row>
    <row r="57" spans="1:9">
      <c r="A57" s="15">
        <v>56</v>
      </c>
      <c r="B57" s="3" t="s">
        <v>54</v>
      </c>
      <c r="C57" s="4" t="s">
        <v>27</v>
      </c>
      <c r="D57" s="4" t="s">
        <v>9</v>
      </c>
      <c r="E57" s="13">
        <v>1</v>
      </c>
      <c r="F57" s="4" t="s">
        <v>157</v>
      </c>
      <c r="G57" s="6" t="s">
        <v>160</v>
      </c>
      <c r="H57" s="6" t="s">
        <v>161</v>
      </c>
      <c r="I57" s="11">
        <v>2</v>
      </c>
    </row>
    <row r="58" spans="1:9">
      <c r="A58" s="15">
        <v>57</v>
      </c>
      <c r="B58" s="3" t="s">
        <v>55</v>
      </c>
      <c r="C58" s="4" t="s">
        <v>27</v>
      </c>
      <c r="D58" s="4" t="s">
        <v>9</v>
      </c>
      <c r="E58" s="13">
        <v>1</v>
      </c>
      <c r="F58" s="4" t="s">
        <v>157</v>
      </c>
      <c r="G58" s="6" t="s">
        <v>160</v>
      </c>
      <c r="H58" s="6" t="s">
        <v>161</v>
      </c>
      <c r="I58" s="11">
        <v>2</v>
      </c>
    </row>
    <row r="59" spans="1:9">
      <c r="A59" s="15">
        <v>58</v>
      </c>
      <c r="B59" s="3" t="s">
        <v>56</v>
      </c>
      <c r="C59" s="4" t="s">
        <v>32</v>
      </c>
      <c r="D59" s="4" t="s">
        <v>9</v>
      </c>
      <c r="E59" s="13">
        <v>1</v>
      </c>
      <c r="F59" s="4" t="s">
        <v>157</v>
      </c>
      <c r="G59" s="5" t="s">
        <v>165</v>
      </c>
      <c r="H59" s="5" t="s">
        <v>166</v>
      </c>
      <c r="I59" s="11">
        <v>3.4</v>
      </c>
    </row>
    <row r="60" spans="1:9">
      <c r="A60" s="15">
        <v>59</v>
      </c>
      <c r="B60" s="3" t="s">
        <v>57</v>
      </c>
      <c r="C60" s="4" t="s">
        <v>32</v>
      </c>
      <c r="D60" s="4" t="s">
        <v>9</v>
      </c>
      <c r="E60" s="13">
        <v>1</v>
      </c>
      <c r="F60" s="4" t="s">
        <v>157</v>
      </c>
      <c r="G60" s="5" t="s">
        <v>165</v>
      </c>
      <c r="H60" s="5" t="s">
        <v>166</v>
      </c>
      <c r="I60" s="11">
        <v>3.4</v>
      </c>
    </row>
    <row r="61" spans="1:9">
      <c r="A61" s="15">
        <v>60</v>
      </c>
      <c r="B61" s="3" t="s">
        <v>58</v>
      </c>
      <c r="C61" s="4" t="s">
        <v>32</v>
      </c>
      <c r="D61" s="4" t="s">
        <v>9</v>
      </c>
      <c r="E61" s="13">
        <v>1</v>
      </c>
      <c r="F61" s="4" t="s">
        <v>157</v>
      </c>
      <c r="G61" s="5" t="s">
        <v>165</v>
      </c>
      <c r="H61" s="5" t="s">
        <v>166</v>
      </c>
      <c r="I61" s="11">
        <v>3.4</v>
      </c>
    </row>
    <row r="62" spans="1:9">
      <c r="A62" s="15">
        <v>61</v>
      </c>
      <c r="B62" s="3" t="s">
        <v>59</v>
      </c>
      <c r="C62" s="4" t="s">
        <v>32</v>
      </c>
      <c r="D62" s="4" t="s">
        <v>9</v>
      </c>
      <c r="E62" s="13">
        <v>1</v>
      </c>
      <c r="F62" s="4" t="s">
        <v>157</v>
      </c>
      <c r="G62" s="5" t="s">
        <v>165</v>
      </c>
      <c r="H62" s="5" t="s">
        <v>166</v>
      </c>
      <c r="I62" s="11">
        <v>3.4</v>
      </c>
    </row>
    <row r="63" spans="1:9">
      <c r="A63" s="15">
        <v>62</v>
      </c>
      <c r="B63" s="3" t="s">
        <v>68</v>
      </c>
      <c r="C63" s="4" t="s">
        <v>69</v>
      </c>
      <c r="D63" s="4" t="s">
        <v>199</v>
      </c>
      <c r="E63" s="13">
        <v>1</v>
      </c>
      <c r="F63" s="4" t="s">
        <v>138</v>
      </c>
      <c r="G63" s="7" t="s">
        <v>140</v>
      </c>
      <c r="H63" s="7" t="s">
        <v>141</v>
      </c>
      <c r="I63" s="11">
        <v>19</v>
      </c>
    </row>
    <row r="64" spans="1:9">
      <c r="A64" s="15">
        <v>63</v>
      </c>
      <c r="B64" s="3" t="s">
        <v>70</v>
      </c>
      <c r="C64" s="4" t="s">
        <v>71</v>
      </c>
      <c r="D64" s="4" t="s">
        <v>199</v>
      </c>
      <c r="E64" s="13">
        <v>1</v>
      </c>
      <c r="F64" s="4" t="s">
        <v>138</v>
      </c>
      <c r="G64" s="7" t="s">
        <v>142</v>
      </c>
      <c r="H64" s="7" t="s">
        <v>139</v>
      </c>
      <c r="I64" s="11">
        <v>36</v>
      </c>
    </row>
    <row r="65" spans="1:11">
      <c r="A65" s="15">
        <v>64</v>
      </c>
      <c r="B65" s="3" t="s">
        <v>72</v>
      </c>
      <c r="C65" s="4" t="s">
        <v>73</v>
      </c>
      <c r="D65" s="4" t="s">
        <v>198</v>
      </c>
      <c r="E65" s="13">
        <v>1</v>
      </c>
      <c r="F65" s="4" t="s">
        <v>137</v>
      </c>
      <c r="G65" s="5" t="s">
        <v>143</v>
      </c>
      <c r="H65" s="6" t="s">
        <v>144</v>
      </c>
      <c r="I65" s="11">
        <v>44</v>
      </c>
    </row>
    <row r="66" spans="1:11">
      <c r="A66" s="15">
        <v>65</v>
      </c>
      <c r="B66" s="3" t="s">
        <v>74</v>
      </c>
      <c r="C66" s="4" t="s">
        <v>260</v>
      </c>
      <c r="D66" s="4" t="s">
        <v>198</v>
      </c>
      <c r="E66" s="13">
        <v>1</v>
      </c>
      <c r="F66" s="4" t="s">
        <v>261</v>
      </c>
      <c r="G66" s="20" t="s">
        <v>262</v>
      </c>
      <c r="H66" s="21" t="s">
        <v>263</v>
      </c>
      <c r="I66" s="11">
        <v>49</v>
      </c>
    </row>
    <row r="67" spans="1:11">
      <c r="A67" s="15">
        <v>66</v>
      </c>
      <c r="B67" s="3" t="s">
        <v>75</v>
      </c>
      <c r="C67" s="4" t="s">
        <v>260</v>
      </c>
      <c r="D67" s="4" t="s">
        <v>198</v>
      </c>
      <c r="E67" s="13">
        <v>1</v>
      </c>
      <c r="F67" s="4" t="s">
        <v>261</v>
      </c>
      <c r="G67" s="20" t="s">
        <v>262</v>
      </c>
      <c r="H67" s="21" t="s">
        <v>263</v>
      </c>
      <c r="I67" s="11">
        <v>49</v>
      </c>
    </row>
    <row r="68" spans="1:11">
      <c r="A68" s="15">
        <v>67</v>
      </c>
      <c r="B68" s="3" t="s">
        <v>60</v>
      </c>
      <c r="C68" s="4" t="s">
        <v>61</v>
      </c>
      <c r="D68" s="4" t="s">
        <v>62</v>
      </c>
      <c r="E68" s="13">
        <v>0</v>
      </c>
      <c r="F68" s="4" t="s">
        <v>146</v>
      </c>
      <c r="G68" s="5" t="s">
        <v>147</v>
      </c>
      <c r="H68" s="5" t="s">
        <v>148</v>
      </c>
      <c r="I68" s="11">
        <v>20</v>
      </c>
    </row>
    <row r="69" spans="1:11">
      <c r="A69" s="15">
        <v>68</v>
      </c>
      <c r="B69" s="3" t="s">
        <v>63</v>
      </c>
      <c r="C69" s="4" t="s">
        <v>61</v>
      </c>
      <c r="D69" s="4" t="s">
        <v>62</v>
      </c>
      <c r="E69" s="13">
        <v>0</v>
      </c>
      <c r="F69" s="4" t="s">
        <v>146</v>
      </c>
      <c r="G69" s="5" t="s">
        <v>147</v>
      </c>
      <c r="H69" s="5" t="s">
        <v>148</v>
      </c>
      <c r="I69" s="11">
        <v>20</v>
      </c>
    </row>
    <row r="70" spans="1:11">
      <c r="A70" s="15">
        <v>69</v>
      </c>
      <c r="B70" s="3" t="s">
        <v>64</v>
      </c>
      <c r="C70" s="4" t="s">
        <v>65</v>
      </c>
      <c r="D70" s="4" t="s">
        <v>194</v>
      </c>
      <c r="E70" s="13">
        <v>1</v>
      </c>
      <c r="F70" s="4" t="s">
        <v>128</v>
      </c>
      <c r="G70" s="7" t="s">
        <v>129</v>
      </c>
      <c r="H70" s="7" t="s">
        <v>130</v>
      </c>
      <c r="I70" s="11">
        <v>54</v>
      </c>
      <c r="J70" s="17" t="s">
        <v>226</v>
      </c>
    </row>
    <row r="71" spans="1:11">
      <c r="A71" s="15">
        <v>70</v>
      </c>
      <c r="B71" s="3" t="s">
        <v>66</v>
      </c>
      <c r="C71" s="4" t="s">
        <v>67</v>
      </c>
      <c r="D71" s="4" t="s">
        <v>67</v>
      </c>
      <c r="E71" s="13">
        <v>0</v>
      </c>
      <c r="F71" s="4" t="s">
        <v>131</v>
      </c>
      <c r="G71" s="9" t="s">
        <v>132</v>
      </c>
      <c r="H71" s="9" t="s">
        <v>133</v>
      </c>
      <c r="I71" s="11">
        <v>202</v>
      </c>
      <c r="J71" s="17" t="s">
        <v>225</v>
      </c>
    </row>
    <row r="72" spans="1:11">
      <c r="A72" s="15">
        <v>71</v>
      </c>
      <c r="B72" s="3" t="s">
        <v>149</v>
      </c>
      <c r="C72" s="4" t="s">
        <v>151</v>
      </c>
      <c r="D72" s="4" t="s">
        <v>151</v>
      </c>
      <c r="E72" s="13">
        <v>0</v>
      </c>
      <c r="F72" s="4" t="s">
        <v>152</v>
      </c>
      <c r="G72" s="5" t="s">
        <v>153</v>
      </c>
      <c r="H72" s="5" t="s">
        <v>154</v>
      </c>
      <c r="I72" s="11">
        <v>16</v>
      </c>
    </row>
    <row r="73" spans="1:11">
      <c r="A73" s="15">
        <v>72</v>
      </c>
      <c r="B73" s="3" t="s">
        <v>150</v>
      </c>
      <c r="C73" s="4" t="s">
        <v>151</v>
      </c>
      <c r="D73" s="4" t="s">
        <v>151</v>
      </c>
      <c r="E73" s="13">
        <v>0</v>
      </c>
      <c r="F73" s="4" t="s">
        <v>152</v>
      </c>
      <c r="G73" s="5" t="s">
        <v>153</v>
      </c>
      <c r="H73" s="5" t="s">
        <v>154</v>
      </c>
      <c r="I73" s="11">
        <v>16</v>
      </c>
    </row>
    <row r="74" spans="1:11">
      <c r="A74" s="15">
        <v>73</v>
      </c>
      <c r="B74" s="3" t="s">
        <v>203</v>
      </c>
      <c r="C74" s="4" t="s">
        <v>193</v>
      </c>
      <c r="D74" s="4" t="s">
        <v>202</v>
      </c>
      <c r="E74" s="13">
        <v>0</v>
      </c>
      <c r="F74" s="4" t="s">
        <v>109</v>
      </c>
      <c r="G74" s="4" t="s">
        <v>106</v>
      </c>
      <c r="H74" s="7" t="s">
        <v>110</v>
      </c>
      <c r="I74" s="11">
        <v>192</v>
      </c>
      <c r="J74" s="17" t="s">
        <v>228</v>
      </c>
    </row>
    <row r="75" spans="1:11">
      <c r="A75" s="15">
        <v>74</v>
      </c>
      <c r="B75" s="3" t="s">
        <v>108</v>
      </c>
      <c r="C75" s="4" t="s">
        <v>155</v>
      </c>
      <c r="D75" s="4" t="s">
        <v>201</v>
      </c>
      <c r="E75" s="13">
        <v>0</v>
      </c>
      <c r="F75" s="4" t="s">
        <v>109</v>
      </c>
      <c r="G75" s="4" t="s">
        <v>107</v>
      </c>
      <c r="H75" s="7" t="s">
        <v>111</v>
      </c>
      <c r="I75" s="11">
        <v>193</v>
      </c>
      <c r="J75" s="17" t="s">
        <v>227</v>
      </c>
    </row>
    <row r="76" spans="1:11">
      <c r="A76" s="15">
        <v>75</v>
      </c>
    </row>
    <row r="78" spans="1:11">
      <c r="B78" s="3" t="s">
        <v>231</v>
      </c>
      <c r="E78" s="13">
        <f>SUM(E2:E77)</f>
        <v>67</v>
      </c>
      <c r="I78" s="11">
        <f>SUM(I2:I77)</f>
        <v>6235</v>
      </c>
    </row>
    <row r="80" spans="1:11">
      <c r="A80" s="15">
        <v>77</v>
      </c>
      <c r="B80" s="3" t="s">
        <v>212</v>
      </c>
      <c r="C80" s="4" t="s">
        <v>214</v>
      </c>
      <c r="F80" s="4" t="s">
        <v>213</v>
      </c>
      <c r="I80" s="11">
        <f>(4.9+16.75)/10*112</f>
        <v>242.48000000000002</v>
      </c>
      <c r="J80" s="17" t="s">
        <v>218</v>
      </c>
      <c r="K80" s="4" t="s">
        <v>230</v>
      </c>
    </row>
    <row r="81" spans="1:11">
      <c r="A81" s="15">
        <v>78</v>
      </c>
      <c r="B81" s="3" t="s">
        <v>216</v>
      </c>
      <c r="F81" s="4" t="s">
        <v>213</v>
      </c>
      <c r="I81" s="11">
        <f>0.3*E78*112+(50+16.75)/10*112</f>
        <v>2998.7999999999997</v>
      </c>
      <c r="J81" s="17" t="s">
        <v>218</v>
      </c>
      <c r="K81" s="4" t="s">
        <v>230</v>
      </c>
    </row>
    <row r="83" spans="1:11">
      <c r="B83" s="3" t="s">
        <v>232</v>
      </c>
    </row>
    <row r="84" spans="1:11">
      <c r="A84" s="15">
        <v>79</v>
      </c>
      <c r="B84" s="3" t="s">
        <v>267</v>
      </c>
      <c r="C84" s="4" t="s">
        <v>266</v>
      </c>
      <c r="F84" s="4" t="s">
        <v>264</v>
      </c>
      <c r="I84" s="11">
        <v>150</v>
      </c>
      <c r="J84" s="17" t="s">
        <v>265</v>
      </c>
      <c r="K84" s="4" t="s">
        <v>230</v>
      </c>
    </row>
    <row r="85" spans="1:11">
      <c r="A85" s="4">
        <v>80</v>
      </c>
      <c r="B85" s="4" t="s">
        <v>234</v>
      </c>
      <c r="C85" s="4" t="s">
        <v>247</v>
      </c>
      <c r="F85" s="4" t="s">
        <v>236</v>
      </c>
      <c r="I85" s="11">
        <f>2033/6</f>
        <v>338.83333333333331</v>
      </c>
      <c r="J85" s="17" t="s">
        <v>237</v>
      </c>
      <c r="K85" s="4" t="s">
        <v>268</v>
      </c>
    </row>
    <row r="86" spans="1:11">
      <c r="A86" s="15">
        <v>81</v>
      </c>
      <c r="B86" s="3" t="s">
        <v>233</v>
      </c>
      <c r="C86" s="4" t="s">
        <v>240</v>
      </c>
      <c r="F86" s="4" t="s">
        <v>235</v>
      </c>
      <c r="I86" s="11">
        <f>814*1.08/140*4</f>
        <v>25.117714285714285</v>
      </c>
      <c r="J86" s="17" t="s">
        <v>242</v>
      </c>
    </row>
    <row r="87" spans="1:11">
      <c r="A87" s="4">
        <v>82</v>
      </c>
      <c r="B87" s="3" t="s">
        <v>238</v>
      </c>
      <c r="C87" s="4" t="s">
        <v>239</v>
      </c>
      <c r="F87" s="4" t="s">
        <v>235</v>
      </c>
      <c r="I87" s="11">
        <f>484*1.08/150*4</f>
        <v>13.939200000000001</v>
      </c>
      <c r="J87" s="17" t="s">
        <v>241</v>
      </c>
    </row>
    <row r="88" spans="1:11">
      <c r="J88" s="17"/>
    </row>
    <row r="89" spans="1:11">
      <c r="A89" s="15">
        <v>83</v>
      </c>
      <c r="B89" s="3" t="s">
        <v>243</v>
      </c>
      <c r="C89" s="4" t="s">
        <v>270</v>
      </c>
      <c r="F89" s="4" t="s">
        <v>244</v>
      </c>
      <c r="I89" s="11">
        <v>120</v>
      </c>
      <c r="J89" s="17" t="s">
        <v>269</v>
      </c>
    </row>
    <row r="91" spans="1:11">
      <c r="B91" s="3" t="s">
        <v>156</v>
      </c>
      <c r="I91" s="11">
        <f>I78+SUM(I80:I80:I90)</f>
        <v>10124.170247619048</v>
      </c>
    </row>
  </sheetData>
  <autoFilter ref="A1:K77" xr:uid="{00000000-0001-0000-0000-000000000000}">
    <sortState xmlns:xlrd2="http://schemas.microsoft.com/office/spreadsheetml/2017/richdata2" ref="A2:K78">
      <sortCondition ref="A1:A77"/>
    </sortState>
  </autoFilter>
  <sortState xmlns:xlrd2="http://schemas.microsoft.com/office/spreadsheetml/2017/richdata2" ref="B7:G79">
    <sortCondition ref="B7:B79"/>
  </sortState>
  <hyperlinks>
    <hyperlink ref="J7" r:id="rId1" xr:uid="{286759FB-0E9F-47F0-978F-3B417C264A5B}"/>
    <hyperlink ref="J86" r:id="rId2" xr:uid="{FE3B668D-7DCC-49A8-98F6-6808276C2A40}"/>
    <hyperlink ref="J87" r:id="rId3" xr:uid="{8C6E6B97-8E71-45C6-AE4B-B07462ADAAD9}"/>
    <hyperlink ref="J21" r:id="rId4" xr:uid="{7022AFE7-949D-4C13-B57A-988FFF5DC721}"/>
    <hyperlink ref="J70" r:id="rId5" xr:uid="{3854B539-77C9-4329-9B39-D892EB9557A8}"/>
    <hyperlink ref="J71" r:id="rId6" xr:uid="{94E1D32D-8D62-4931-AB8F-B813AEF549C9}"/>
    <hyperlink ref="J8" r:id="rId7" xr:uid="{A1A12CCF-4FF1-4126-AE33-A8EA29EE391D}"/>
    <hyperlink ref="J75" r:id="rId8" xr:uid="{1929B381-AD3F-4673-BEC8-F7D0DB9F05D4}"/>
    <hyperlink ref="J74" r:id="rId9" xr:uid="{70473B53-D5B2-4CAD-B06F-6709DFB4DD30}"/>
    <hyperlink ref="J10" r:id="rId10" xr:uid="{EB13FC8E-AB42-43CF-A3A6-F79B36D3F8E4}"/>
    <hyperlink ref="J80" r:id="rId11" xr:uid="{C661981E-B248-4EB7-8004-ECAFB1C43E52}"/>
    <hyperlink ref="J81" r:id="rId12" xr:uid="{F433F8C1-9B43-4BF1-A6A2-865BE3874BC3}"/>
    <hyperlink ref="J85" r:id="rId13" xr:uid="{A6303DCA-34C5-4532-A94C-13E2A4CFA8C2}"/>
    <hyperlink ref="J6" r:id="rId14" xr:uid="{7F98669E-97D7-47F8-86C9-43D0460E725A}"/>
    <hyperlink ref="J5" r:id="rId15" xr:uid="{7CFE117D-7801-42D4-B993-472EC17D6D19}"/>
    <hyperlink ref="J4" r:id="rId16" xr:uid="{C6569290-92A9-42DE-ABEE-3E9F85B2F8D3}"/>
    <hyperlink ref="J3" r:id="rId17" xr:uid="{371F5B19-2580-4389-B104-6D0D5685960E}"/>
    <hyperlink ref="J2" r:id="rId18" xr:uid="{39D4F6B8-92B1-40B3-9FA8-22AB0CC0EE2A}"/>
  </hyperlinks>
  <pageMargins left="0.70866141732283472" right="0.70866141732283472" top="0.74803149606299213" bottom="0.74803149606299213" header="0.31496062992125984" footer="0.31496062992125984"/>
  <pageSetup paperSize="9" scale="47" fitToHeight="0" orientation="landscape" r:id="rId19"/>
  <headerFooter>
    <oddFooter>&amp;L&amp;F&amp;R&amp;P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6BFA-0AEE-4656-954D-6831B160B7DA}">
  <dimension ref="A1:D2"/>
  <sheetViews>
    <sheetView workbookViewId="0">
      <selection activeCell="F19" sqref="F19"/>
    </sheetView>
  </sheetViews>
  <sheetFormatPr defaultRowHeight="14.4"/>
  <cols>
    <col min="1" max="1" width="26.44140625" customWidth="1"/>
    <col min="2" max="2" width="39.21875" customWidth="1"/>
    <col min="3" max="3" width="8.33203125" customWidth="1"/>
  </cols>
  <sheetData>
    <row r="1" spans="1:4">
      <c r="A1" t="s">
        <v>250</v>
      </c>
      <c r="B1" t="s">
        <v>251</v>
      </c>
      <c r="C1" t="s">
        <v>252</v>
      </c>
      <c r="D1" t="s">
        <v>253</v>
      </c>
    </row>
    <row r="2" spans="1:4">
      <c r="D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parts list</vt:lpstr>
      <vt:lpstr>BOM</vt:lpstr>
      <vt:lpstr>'parts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</dc:creator>
  <cp:lastModifiedBy>ttaka</cp:lastModifiedBy>
  <cp:lastPrinted>2021-10-13T10:07:02Z</cp:lastPrinted>
  <dcterms:created xsi:type="dcterms:W3CDTF">2021-10-07T00:44:00Z</dcterms:created>
  <dcterms:modified xsi:type="dcterms:W3CDTF">2021-10-19T10:58:25Z</dcterms:modified>
</cp:coreProperties>
</file>