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ontela\OneDrive - Universidade de Vigo\Cr_MIT\Cr_db\DATA\"/>
    </mc:Choice>
  </mc:AlternateContent>
  <xr:revisionPtr revIDLastSave="0" documentId="13_ncr:1_{958A5719-6241-405F-B63F-F69C6129969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cheiderich2015" sheetId="1" r:id="rId1"/>
    <sheet name="co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3" i="1"/>
  <c r="H23" i="1"/>
  <c r="H25" i="1"/>
  <c r="H27" i="1"/>
  <c r="H29" i="1"/>
  <c r="H31" i="1"/>
  <c r="H33" i="1"/>
  <c r="H39" i="1"/>
  <c r="H41" i="1"/>
  <c r="H47" i="1"/>
  <c r="G3" i="1"/>
  <c r="G5" i="1"/>
  <c r="G20" i="1"/>
  <c r="G22" i="1"/>
  <c r="G36" i="1"/>
  <c r="G42" i="1"/>
  <c r="G44" i="1"/>
  <c r="G46" i="1"/>
  <c r="E15" i="2"/>
  <c r="G47" i="1" s="1"/>
  <c r="E14" i="2"/>
  <c r="G45" i="1" s="1"/>
  <c r="I4" i="2"/>
  <c r="H4" i="1" s="1"/>
  <c r="I5" i="2"/>
  <c r="H8" i="1" s="1"/>
  <c r="I6" i="2"/>
  <c r="H15" i="1" s="1"/>
  <c r="I7" i="2"/>
  <c r="H16" i="1" s="1"/>
  <c r="I8" i="2"/>
  <c r="H17" i="1" s="1"/>
  <c r="I9" i="2"/>
  <c r="H18" i="1" s="1"/>
  <c r="I10" i="2"/>
  <c r="H20" i="1" s="1"/>
  <c r="I11" i="2"/>
  <c r="H24" i="1" s="1"/>
  <c r="I12" i="2"/>
  <c r="H36" i="1" s="1"/>
  <c r="I13" i="2"/>
  <c r="H40" i="1" s="1"/>
  <c r="I14" i="2"/>
  <c r="H44" i="1" s="1"/>
  <c r="I15" i="2"/>
  <c r="I3" i="2"/>
  <c r="H2" i="1" s="1"/>
  <c r="E4" i="2"/>
  <c r="G4" i="1" s="1"/>
  <c r="E5" i="2"/>
  <c r="G14" i="1" s="1"/>
  <c r="E6" i="2"/>
  <c r="G15" i="1" s="1"/>
  <c r="E7" i="2"/>
  <c r="G16" i="1" s="1"/>
  <c r="E8" i="2"/>
  <c r="G17" i="1" s="1"/>
  <c r="E9" i="2"/>
  <c r="G18" i="1" s="1"/>
  <c r="E10" i="2"/>
  <c r="G21" i="1" s="1"/>
  <c r="E11" i="2"/>
  <c r="G25" i="1" s="1"/>
  <c r="E12" i="2"/>
  <c r="G37" i="1" s="1"/>
  <c r="E13" i="2"/>
  <c r="G41" i="1" s="1"/>
  <c r="E3" i="2"/>
  <c r="G40" i="1" l="1"/>
  <c r="G32" i="1"/>
  <c r="G28" i="1"/>
  <c r="G24" i="1"/>
  <c r="H43" i="1"/>
  <c r="H35" i="1"/>
  <c r="H19" i="1"/>
  <c r="G43" i="1"/>
  <c r="G39" i="1"/>
  <c r="G35" i="1"/>
  <c r="G31" i="1"/>
  <c r="G27" i="1"/>
  <c r="G23" i="1"/>
  <c r="G19" i="1"/>
  <c r="G6" i="1"/>
  <c r="H46" i="1"/>
  <c r="H42" i="1"/>
  <c r="H38" i="1"/>
  <c r="H34" i="1"/>
  <c r="H30" i="1"/>
  <c r="H26" i="1"/>
  <c r="H22" i="1"/>
  <c r="H6" i="1"/>
  <c r="G7" i="1"/>
  <c r="G11" i="1"/>
  <c r="H7" i="1"/>
  <c r="H11" i="1"/>
  <c r="G26" i="1"/>
  <c r="H21" i="1"/>
  <c r="H5" i="1"/>
  <c r="G8" i="1"/>
  <c r="G12" i="1"/>
  <c r="H14" i="1"/>
  <c r="H10" i="1"/>
  <c r="G38" i="1"/>
  <c r="G34" i="1"/>
  <c r="G30" i="1"/>
  <c r="H45" i="1"/>
  <c r="H37" i="1"/>
  <c r="G33" i="1"/>
  <c r="G29" i="1"/>
  <c r="H32" i="1"/>
  <c r="H28" i="1"/>
  <c r="G9" i="1"/>
  <c r="G13" i="1"/>
  <c r="H13" i="1"/>
  <c r="H9" i="1"/>
  <c r="G10" i="1"/>
  <c r="H12" i="1"/>
</calcChain>
</file>

<file path=xl/sharedStrings.xml><?xml version="1.0" encoding="utf-8"?>
<sst xmlns="http://schemas.openxmlformats.org/spreadsheetml/2006/main" count="105" uniqueCount="64">
  <si>
    <t>d53Cr</t>
  </si>
  <si>
    <t>Salinity</t>
  </si>
  <si>
    <t>PAPA 26</t>
  </si>
  <si>
    <t>Oregon coast</t>
  </si>
  <si>
    <t>OSIL 1</t>
  </si>
  <si>
    <t>OSIL 2</t>
  </si>
  <si>
    <t>OSIL 3</t>
  </si>
  <si>
    <t>OSIL 6</t>
  </si>
  <si>
    <t>OSIL 7</t>
  </si>
  <si>
    <t>OSIL 8</t>
  </si>
  <si>
    <t>OSIL 9</t>
  </si>
  <si>
    <t>OSIL 10</t>
  </si>
  <si>
    <t>L1</t>
  </si>
  <si>
    <t>Southampton water</t>
  </si>
  <si>
    <t>Argentine Basin</t>
  </si>
  <si>
    <t>Parana Estuary</t>
  </si>
  <si>
    <t>Depth (m)</t>
  </si>
  <si>
    <t>Cr (ng/kg)</t>
  </si>
  <si>
    <t>O2 (ml/L)</t>
  </si>
  <si>
    <t>latitude</t>
  </si>
  <si>
    <t>longitude</t>
  </si>
  <si>
    <t>49°59.95’N</t>
  </si>
  <si>
    <t>145°00.82’W</t>
  </si>
  <si>
    <t>Oregon Coast</t>
  </si>
  <si>
    <t>46°13.20’N</t>
  </si>
  <si>
    <t>124°5.44’W</t>
  </si>
  <si>
    <t>OSIL (Sargasso sea)</t>
  </si>
  <si>
    <t>28°N</t>
  </si>
  <si>
    <t>62°W</t>
  </si>
  <si>
    <t>S1</t>
  </si>
  <si>
    <t>69°30N</t>
  </si>
  <si>
    <t>137°59W</t>
  </si>
  <si>
    <t>S1.1</t>
  </si>
  <si>
    <t>69°40N</t>
  </si>
  <si>
    <t>138°09W</t>
  </si>
  <si>
    <t>S1.2</t>
  </si>
  <si>
    <t>69°49</t>
  </si>
  <si>
    <t>138°20W</t>
  </si>
  <si>
    <t>S2</t>
  </si>
  <si>
    <t>70°00N</t>
  </si>
  <si>
    <t>138°0W</t>
  </si>
  <si>
    <t>71°06N</t>
  </si>
  <si>
    <t>139°01W</t>
  </si>
  <si>
    <t>L1.1</t>
  </si>
  <si>
    <t>72°31N</t>
  </si>
  <si>
    <t>136°41W</t>
  </si>
  <si>
    <t>L2</t>
  </si>
  <si>
    <t>74°38N</t>
  </si>
  <si>
    <t>137°20W</t>
  </si>
  <si>
    <t>Southampton Water</t>
  </si>
  <si>
    <t>50°46.75’N</t>
  </si>
  <si>
    <t>001°20.53’W</t>
  </si>
  <si>
    <t>40°33.22’S</t>
  </si>
  <si>
    <t>51°26.64’W</t>
  </si>
  <si>
    <t>35°00S</t>
  </si>
  <si>
    <t>57°32W</t>
  </si>
  <si>
    <t>lat</t>
  </si>
  <si>
    <t>lat_decimal</t>
  </si>
  <si>
    <t>lon</t>
  </si>
  <si>
    <t>lon_decimal</t>
  </si>
  <si>
    <t>degree</t>
  </si>
  <si>
    <t>minute</t>
  </si>
  <si>
    <t>Parana estuary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</si>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</sst>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E10" sqref="E10"/>
    </sheetView>
  </sheetViews>
  <sheetFormatPr baseColWidth="10" defaultRowHeight="15" x14ac:dyDescent="0.25"/>
  <cols>
    <col min="1" max="1" width="14.85546875" customWidth="1"/>
  </cols>
  <sheetData>
    <row r="1" spans="1:8" x14ac:dyDescent="0.25">
      <c r="A1" t="s">
        <v>63</v>
      </c>
      <c r="B1" t="s">
        <v>16</v>
      </c>
      <c r="C1" t="s">
        <v>0</v>
      </c>
      <c r="D1" t="s">
        <v>17</v>
      </c>
      <c r="E1" t="s">
        <v>1</v>
      </c>
      <c r="F1" t="s">
        <v>18</v>
      </c>
      <c r="G1" t="s">
        <v>19</v>
      </c>
      <c r="H1" t="s">
        <v>20</v>
      </c>
    </row>
    <row r="2" spans="1:8" x14ac:dyDescent="0.25">
      <c r="A2" t="s">
        <v>2</v>
      </c>
      <c r="B2">
        <v>10</v>
      </c>
      <c r="C2">
        <v>0.91</v>
      </c>
      <c r="D2">
        <v>189</v>
      </c>
      <c r="E2">
        <v>32.69</v>
      </c>
      <c r="G2">
        <f>VLOOKUP(A2,coord!$A$3:$E$15,5,FALSE)</f>
        <v>49.999166666666667</v>
      </c>
      <c r="H2">
        <f>VLOOKUP(A2,coord!$A$3:$I$15,9,FALSE)</f>
        <v>145.01366666666667</v>
      </c>
    </row>
    <row r="3" spans="1:8" x14ac:dyDescent="0.25">
      <c r="A3" t="s">
        <v>2</v>
      </c>
      <c r="B3">
        <v>1000</v>
      </c>
      <c r="C3">
        <v>0.61</v>
      </c>
      <c r="D3">
        <v>228</v>
      </c>
      <c r="E3">
        <v>34.380000000000003</v>
      </c>
      <c r="G3">
        <f>VLOOKUP(A3,coord!$A$3:$E$15,5,FALSE)</f>
        <v>49.999166666666667</v>
      </c>
      <c r="H3">
        <f>VLOOKUP(A3,coord!$A$3:$I$15,9,FALSE)</f>
        <v>145.01366666666667</v>
      </c>
    </row>
    <row r="4" spans="1:8" x14ac:dyDescent="0.25">
      <c r="A4" t="s">
        <v>3</v>
      </c>
      <c r="B4">
        <v>10</v>
      </c>
      <c r="C4">
        <v>1.41</v>
      </c>
      <c r="D4">
        <v>103</v>
      </c>
      <c r="E4">
        <v>34.200000000000003</v>
      </c>
      <c r="G4">
        <f>VLOOKUP(A4,coord!$A$3:$E$15,5,FALSE)</f>
        <v>46.22</v>
      </c>
      <c r="H4">
        <f>VLOOKUP(A4,coord!$A$3:$I$15,9,FALSE)</f>
        <v>124.09066666666666</v>
      </c>
    </row>
    <row r="5" spans="1:8" x14ac:dyDescent="0.25">
      <c r="A5" t="s">
        <v>3</v>
      </c>
      <c r="B5">
        <v>10</v>
      </c>
      <c r="C5">
        <v>1.4</v>
      </c>
      <c r="D5">
        <v>103</v>
      </c>
      <c r="E5">
        <v>34.200000000000003</v>
      </c>
      <c r="G5">
        <f>VLOOKUP(A5,coord!$A$3:$E$15,5,FALSE)</f>
        <v>46.22</v>
      </c>
      <c r="H5">
        <f>VLOOKUP(A5,coord!$A$3:$I$15,9,FALSE)</f>
        <v>124.09066666666666</v>
      </c>
    </row>
    <row r="6" spans="1:8" x14ac:dyDescent="0.25">
      <c r="A6" t="s">
        <v>3</v>
      </c>
      <c r="B6">
        <v>10</v>
      </c>
      <c r="C6">
        <v>1.43</v>
      </c>
      <c r="D6">
        <v>103</v>
      </c>
      <c r="E6">
        <v>34.200000000000003</v>
      </c>
      <c r="G6">
        <f>VLOOKUP(A6,coord!$A$3:$E$15,5,FALSE)</f>
        <v>46.22</v>
      </c>
      <c r="H6">
        <f>VLOOKUP(A6,coord!$A$3:$I$15,9,FALSE)</f>
        <v>124.09066666666666</v>
      </c>
    </row>
    <row r="7" spans="1:8" x14ac:dyDescent="0.25">
      <c r="A7" t="s">
        <v>4</v>
      </c>
      <c r="B7">
        <v>1</v>
      </c>
      <c r="C7">
        <v>0.99</v>
      </c>
      <c r="D7">
        <v>155</v>
      </c>
      <c r="E7">
        <v>35</v>
      </c>
      <c r="G7">
        <f>coord!$E$5</f>
        <v>28</v>
      </c>
      <c r="H7">
        <f>coord!$I$5</f>
        <v>62</v>
      </c>
    </row>
    <row r="8" spans="1:8" x14ac:dyDescent="0.25">
      <c r="A8" t="s">
        <v>5</v>
      </c>
      <c r="B8">
        <v>1</v>
      </c>
      <c r="C8">
        <v>0.94</v>
      </c>
      <c r="D8">
        <v>155</v>
      </c>
      <c r="E8">
        <v>35</v>
      </c>
      <c r="G8">
        <f>coord!$E$5</f>
        <v>28</v>
      </c>
      <c r="H8">
        <f>coord!$I$5</f>
        <v>62</v>
      </c>
    </row>
    <row r="9" spans="1:8" x14ac:dyDescent="0.25">
      <c r="A9" t="s">
        <v>6</v>
      </c>
      <c r="B9">
        <v>1</v>
      </c>
      <c r="C9">
        <v>0.96</v>
      </c>
      <c r="D9">
        <v>155</v>
      </c>
      <c r="E9">
        <v>35</v>
      </c>
      <c r="G9">
        <f>coord!$E$5</f>
        <v>28</v>
      </c>
      <c r="H9">
        <f>coord!$I$5</f>
        <v>62</v>
      </c>
    </row>
    <row r="10" spans="1:8" x14ac:dyDescent="0.25">
      <c r="A10" t="s">
        <v>7</v>
      </c>
      <c r="B10">
        <v>1</v>
      </c>
      <c r="C10">
        <v>0.95</v>
      </c>
      <c r="D10">
        <v>158</v>
      </c>
      <c r="E10">
        <v>35</v>
      </c>
      <c r="G10">
        <f>coord!$E$5</f>
        <v>28</v>
      </c>
      <c r="H10">
        <f>coord!$I$5</f>
        <v>62</v>
      </c>
    </row>
    <row r="11" spans="1:8" x14ac:dyDescent="0.25">
      <c r="A11" t="s">
        <v>8</v>
      </c>
      <c r="B11">
        <v>1</v>
      </c>
      <c r="C11">
        <v>0.97</v>
      </c>
      <c r="D11">
        <v>156</v>
      </c>
      <c r="E11">
        <v>35</v>
      </c>
      <c r="G11">
        <f>coord!$E$5</f>
        <v>28</v>
      </c>
      <c r="H11">
        <f>coord!$I$5</f>
        <v>62</v>
      </c>
    </row>
    <row r="12" spans="1:8" x14ac:dyDescent="0.25">
      <c r="A12" t="s">
        <v>9</v>
      </c>
      <c r="B12">
        <v>1</v>
      </c>
      <c r="C12">
        <v>1</v>
      </c>
      <c r="D12">
        <v>159</v>
      </c>
      <c r="E12">
        <v>35</v>
      </c>
      <c r="G12">
        <f>coord!$E$5</f>
        <v>28</v>
      </c>
      <c r="H12">
        <f>coord!$I$5</f>
        <v>62</v>
      </c>
    </row>
    <row r="13" spans="1:8" x14ac:dyDescent="0.25">
      <c r="A13" t="s">
        <v>10</v>
      </c>
      <c r="B13">
        <v>1</v>
      </c>
      <c r="C13">
        <v>0.98</v>
      </c>
      <c r="D13">
        <v>157</v>
      </c>
      <c r="E13">
        <v>35</v>
      </c>
      <c r="G13">
        <f>coord!$E$5</f>
        <v>28</v>
      </c>
      <c r="H13">
        <f>coord!$I$5</f>
        <v>62</v>
      </c>
    </row>
    <row r="14" spans="1:8" x14ac:dyDescent="0.25">
      <c r="A14" t="s">
        <v>11</v>
      </c>
      <c r="B14">
        <v>1</v>
      </c>
      <c r="C14">
        <v>0.9</v>
      </c>
      <c r="D14">
        <v>158</v>
      </c>
      <c r="E14">
        <v>35</v>
      </c>
      <c r="G14">
        <f>coord!$E$5</f>
        <v>28</v>
      </c>
      <c r="H14">
        <f>coord!$I$5</f>
        <v>62</v>
      </c>
    </row>
    <row r="15" spans="1:8" x14ac:dyDescent="0.25">
      <c r="A15" t="s">
        <v>29</v>
      </c>
      <c r="B15">
        <v>50</v>
      </c>
      <c r="C15">
        <v>1.49</v>
      </c>
      <c r="D15">
        <v>90</v>
      </c>
      <c r="E15">
        <v>31.42</v>
      </c>
      <c r="F15">
        <v>9.1</v>
      </c>
      <c r="G15">
        <f>VLOOKUP(A15,coord!$A$3:$E$15,5,FALSE)</f>
        <v>69.5</v>
      </c>
      <c r="H15">
        <f>VLOOKUP(A15,coord!$A$3:$I$15,9,FALSE)</f>
        <v>137.98333333333332</v>
      </c>
    </row>
    <row r="16" spans="1:8" x14ac:dyDescent="0.25">
      <c r="A16" t="s">
        <v>32</v>
      </c>
      <c r="B16">
        <v>100</v>
      </c>
      <c r="C16">
        <v>1.38</v>
      </c>
      <c r="D16">
        <v>98</v>
      </c>
      <c r="E16">
        <v>32.020000000000003</v>
      </c>
      <c r="G16">
        <f>VLOOKUP(A16,coord!$A$3:$E$15,5,FALSE)</f>
        <v>69.666666666666671</v>
      </c>
      <c r="H16">
        <f>VLOOKUP(A16,coord!$A$3:$I$15,9,FALSE)</f>
        <v>138.15</v>
      </c>
    </row>
    <row r="17" spans="1:8" x14ac:dyDescent="0.25">
      <c r="A17" t="s">
        <v>35</v>
      </c>
      <c r="B17">
        <v>100</v>
      </c>
      <c r="C17">
        <v>1.33</v>
      </c>
      <c r="D17">
        <v>95</v>
      </c>
      <c r="E17">
        <v>32.08</v>
      </c>
      <c r="G17">
        <f>VLOOKUP(A17,coord!$A$3:$E$15,5,FALSE)</f>
        <v>69.816666666666663</v>
      </c>
      <c r="H17">
        <f>VLOOKUP(A17,coord!$A$3:$I$15,9,FALSE)</f>
        <v>138.33333333333334</v>
      </c>
    </row>
    <row r="18" spans="1:8" x14ac:dyDescent="0.25">
      <c r="A18" t="s">
        <v>38</v>
      </c>
      <c r="B18">
        <v>100</v>
      </c>
      <c r="C18">
        <v>1.39</v>
      </c>
      <c r="D18">
        <v>99</v>
      </c>
      <c r="E18">
        <v>32.08</v>
      </c>
      <c r="F18">
        <v>7.49</v>
      </c>
      <c r="G18">
        <f>VLOOKUP(A18,coord!$A$3:$E$15,5,FALSE)</f>
        <v>70</v>
      </c>
      <c r="H18">
        <f>VLOOKUP(A18,coord!$A$3:$I$15,9,FALSE)</f>
        <v>138</v>
      </c>
    </row>
    <row r="19" spans="1:8" x14ac:dyDescent="0.25">
      <c r="A19" t="s">
        <v>12</v>
      </c>
      <c r="B19">
        <v>10</v>
      </c>
      <c r="C19">
        <v>1.53</v>
      </c>
      <c r="D19">
        <v>73</v>
      </c>
      <c r="E19">
        <v>25.7</v>
      </c>
      <c r="F19">
        <v>8.82</v>
      </c>
      <c r="G19">
        <f>VLOOKUP(A19,coord!$A$3:$E$15,5,FALSE)</f>
        <v>71.099999999999994</v>
      </c>
      <c r="H19">
        <f>VLOOKUP(A19,coord!$A$3:$I$15,9,FALSE)</f>
        <v>139.01666666666668</v>
      </c>
    </row>
    <row r="20" spans="1:8" x14ac:dyDescent="0.25">
      <c r="A20" t="s">
        <v>12</v>
      </c>
      <c r="B20">
        <v>10</v>
      </c>
      <c r="C20">
        <v>1.47</v>
      </c>
      <c r="D20">
        <v>64</v>
      </c>
      <c r="E20">
        <v>25.7</v>
      </c>
      <c r="F20">
        <v>8.82</v>
      </c>
      <c r="G20">
        <f>VLOOKUP(A20,coord!$A$3:$E$15,5,FALSE)</f>
        <v>71.099999999999994</v>
      </c>
      <c r="H20">
        <f>VLOOKUP(A20,coord!$A$3:$I$15,9,FALSE)</f>
        <v>139.01666666666668</v>
      </c>
    </row>
    <row r="21" spans="1:8" x14ac:dyDescent="0.25">
      <c r="A21" t="s">
        <v>12</v>
      </c>
      <c r="B21">
        <v>300</v>
      </c>
      <c r="C21">
        <v>1.19</v>
      </c>
      <c r="D21">
        <v>133</v>
      </c>
      <c r="E21">
        <v>34.659999999999997</v>
      </c>
      <c r="F21">
        <v>6.42</v>
      </c>
      <c r="G21">
        <f>VLOOKUP(A21,coord!$A$3:$E$15,5,FALSE)</f>
        <v>71.099999999999994</v>
      </c>
      <c r="H21">
        <f>VLOOKUP(A21,coord!$A$3:$I$15,9,FALSE)</f>
        <v>139.01666666666668</v>
      </c>
    </row>
    <row r="22" spans="1:8" x14ac:dyDescent="0.25">
      <c r="A22" t="s">
        <v>12</v>
      </c>
      <c r="B22">
        <v>1500</v>
      </c>
      <c r="C22">
        <v>1.08</v>
      </c>
      <c r="D22">
        <v>145</v>
      </c>
      <c r="E22">
        <v>34.909999999999997</v>
      </c>
      <c r="F22">
        <v>6.79</v>
      </c>
      <c r="G22">
        <f>VLOOKUP(A22,coord!$A$3:$E$15,5,FALSE)</f>
        <v>71.099999999999994</v>
      </c>
      <c r="H22">
        <f>VLOOKUP(A22,coord!$A$3:$I$15,9,FALSE)</f>
        <v>139.01666666666668</v>
      </c>
    </row>
    <row r="23" spans="1:8" x14ac:dyDescent="0.25">
      <c r="A23" t="s">
        <v>43</v>
      </c>
      <c r="B23">
        <v>10</v>
      </c>
      <c r="C23">
        <v>1.47</v>
      </c>
      <c r="D23">
        <v>74</v>
      </c>
      <c r="E23">
        <v>25.32</v>
      </c>
      <c r="F23">
        <v>8.83</v>
      </c>
      <c r="G23">
        <f>VLOOKUP(A23,coord!$A$3:$E$15,5,FALSE)</f>
        <v>72.516666666666666</v>
      </c>
      <c r="H23">
        <f>VLOOKUP(A23,coord!$A$3:$I$15,9,FALSE)</f>
        <v>136.68333333333334</v>
      </c>
    </row>
    <row r="24" spans="1:8" x14ac:dyDescent="0.25">
      <c r="A24" t="s">
        <v>43</v>
      </c>
      <c r="B24">
        <v>50</v>
      </c>
      <c r="C24">
        <v>1.47</v>
      </c>
      <c r="D24">
        <v>80</v>
      </c>
      <c r="E24">
        <v>29.93</v>
      </c>
      <c r="G24">
        <f>VLOOKUP(A24,coord!$A$3:$E$15,5,FALSE)</f>
        <v>72.516666666666666</v>
      </c>
      <c r="H24">
        <f>VLOOKUP(A24,coord!$A$3:$I$15,9,FALSE)</f>
        <v>136.68333333333334</v>
      </c>
    </row>
    <row r="25" spans="1:8" x14ac:dyDescent="0.25">
      <c r="A25" t="s">
        <v>43</v>
      </c>
      <c r="B25">
        <v>50</v>
      </c>
      <c r="C25">
        <v>1.49</v>
      </c>
      <c r="D25">
        <v>79</v>
      </c>
      <c r="E25">
        <v>29.93</v>
      </c>
      <c r="G25">
        <f>VLOOKUP(A25,coord!$A$3:$E$15,5,FALSE)</f>
        <v>72.516666666666666</v>
      </c>
      <c r="H25">
        <f>VLOOKUP(A25,coord!$A$3:$I$15,9,FALSE)</f>
        <v>136.68333333333334</v>
      </c>
    </row>
    <row r="26" spans="1:8" x14ac:dyDescent="0.25">
      <c r="A26" t="s">
        <v>43</v>
      </c>
      <c r="B26">
        <v>100</v>
      </c>
      <c r="C26">
        <v>1.55</v>
      </c>
      <c r="D26">
        <v>102</v>
      </c>
      <c r="E26">
        <v>31.83</v>
      </c>
      <c r="G26">
        <f>VLOOKUP(A26,coord!$A$3:$E$15,5,FALSE)</f>
        <v>72.516666666666666</v>
      </c>
      <c r="H26">
        <f>VLOOKUP(A26,coord!$A$3:$I$15,9,FALSE)</f>
        <v>136.68333333333334</v>
      </c>
    </row>
    <row r="27" spans="1:8" x14ac:dyDescent="0.25">
      <c r="A27" t="s">
        <v>43</v>
      </c>
      <c r="B27">
        <v>200</v>
      </c>
      <c r="C27">
        <v>1.35</v>
      </c>
      <c r="D27">
        <v>113</v>
      </c>
      <c r="E27">
        <v>33.6</v>
      </c>
      <c r="F27">
        <v>6.11</v>
      </c>
      <c r="G27">
        <f>VLOOKUP(A27,coord!$A$3:$E$15,5,FALSE)</f>
        <v>72.516666666666666</v>
      </c>
      <c r="H27">
        <f>VLOOKUP(A27,coord!$A$3:$I$15,9,FALSE)</f>
        <v>136.68333333333334</v>
      </c>
    </row>
    <row r="28" spans="1:8" x14ac:dyDescent="0.25">
      <c r="A28" t="s">
        <v>43</v>
      </c>
      <c r="B28">
        <v>250</v>
      </c>
      <c r="C28">
        <v>1.2</v>
      </c>
      <c r="D28">
        <v>144</v>
      </c>
      <c r="E28">
        <v>34.369999999999997</v>
      </c>
      <c r="F28">
        <v>6.51</v>
      </c>
      <c r="G28">
        <f>VLOOKUP(A28,coord!$A$3:$E$15,5,FALSE)</f>
        <v>72.516666666666666</v>
      </c>
      <c r="H28">
        <f>VLOOKUP(A28,coord!$A$3:$I$15,9,FALSE)</f>
        <v>136.68333333333334</v>
      </c>
    </row>
    <row r="29" spans="1:8" x14ac:dyDescent="0.25">
      <c r="A29" t="s">
        <v>43</v>
      </c>
      <c r="B29">
        <v>400</v>
      </c>
      <c r="C29">
        <v>1.17</v>
      </c>
      <c r="D29">
        <v>150</v>
      </c>
      <c r="E29">
        <v>34.799999999999997</v>
      </c>
      <c r="F29">
        <v>6.63</v>
      </c>
      <c r="G29">
        <f>VLOOKUP(A29,coord!$A$3:$E$15,5,FALSE)</f>
        <v>72.516666666666666</v>
      </c>
      <c r="H29">
        <f>VLOOKUP(A29,coord!$A$3:$I$15,9,FALSE)</f>
        <v>136.68333333333334</v>
      </c>
    </row>
    <row r="30" spans="1:8" x14ac:dyDescent="0.25">
      <c r="A30" t="s">
        <v>43</v>
      </c>
      <c r="B30">
        <v>1000</v>
      </c>
      <c r="C30">
        <v>1.05</v>
      </c>
      <c r="D30">
        <v>153</v>
      </c>
      <c r="E30">
        <v>34.869999999999997</v>
      </c>
      <c r="F30">
        <v>6.75</v>
      </c>
      <c r="G30">
        <f>VLOOKUP(A30,coord!$A$3:$E$15,5,FALSE)</f>
        <v>72.516666666666666</v>
      </c>
      <c r="H30">
        <f>VLOOKUP(A30,coord!$A$3:$I$15,9,FALSE)</f>
        <v>136.68333333333334</v>
      </c>
    </row>
    <row r="31" spans="1:8" x14ac:dyDescent="0.25">
      <c r="A31" t="s">
        <v>43</v>
      </c>
      <c r="B31">
        <v>1000</v>
      </c>
      <c r="C31">
        <v>1.0900000000000001</v>
      </c>
      <c r="D31">
        <v>141</v>
      </c>
      <c r="E31">
        <v>34.869999999999997</v>
      </c>
      <c r="F31">
        <v>6.75</v>
      </c>
      <c r="G31">
        <f>VLOOKUP(A31,coord!$A$3:$E$15,5,FALSE)</f>
        <v>72.516666666666666</v>
      </c>
      <c r="H31">
        <f>VLOOKUP(A31,coord!$A$3:$I$15,9,FALSE)</f>
        <v>136.68333333333334</v>
      </c>
    </row>
    <row r="32" spans="1:8" x14ac:dyDescent="0.25">
      <c r="A32" t="s">
        <v>43</v>
      </c>
      <c r="B32">
        <v>2000</v>
      </c>
      <c r="C32">
        <v>1.06</v>
      </c>
      <c r="D32">
        <v>154</v>
      </c>
      <c r="E32">
        <v>34.93</v>
      </c>
      <c r="F32">
        <v>6.45</v>
      </c>
      <c r="G32">
        <f>VLOOKUP(A32,coord!$A$3:$E$15,5,FALSE)</f>
        <v>72.516666666666666</v>
      </c>
      <c r="H32">
        <f>VLOOKUP(A32,coord!$A$3:$I$15,9,FALSE)</f>
        <v>136.68333333333334</v>
      </c>
    </row>
    <row r="33" spans="1:8" x14ac:dyDescent="0.25">
      <c r="A33" t="s">
        <v>43</v>
      </c>
      <c r="B33">
        <v>2400</v>
      </c>
      <c r="C33">
        <v>1.05</v>
      </c>
      <c r="D33">
        <v>163</v>
      </c>
      <c r="E33">
        <v>34.94</v>
      </c>
      <c r="F33">
        <v>6.28</v>
      </c>
      <c r="G33">
        <f>VLOOKUP(A33,coord!$A$3:$E$15,5,FALSE)</f>
        <v>72.516666666666666</v>
      </c>
      <c r="H33">
        <f>VLOOKUP(A33,coord!$A$3:$I$15,9,FALSE)</f>
        <v>136.68333333333334</v>
      </c>
    </row>
    <row r="34" spans="1:8" x14ac:dyDescent="0.25">
      <c r="A34" t="s">
        <v>43</v>
      </c>
      <c r="B34">
        <v>2400</v>
      </c>
      <c r="C34">
        <v>0.99</v>
      </c>
      <c r="D34">
        <v>155</v>
      </c>
      <c r="E34">
        <v>34.94</v>
      </c>
      <c r="F34">
        <v>6.28</v>
      </c>
      <c r="G34">
        <f>VLOOKUP(A34,coord!$A$3:$E$15,5,FALSE)</f>
        <v>72.516666666666666</v>
      </c>
      <c r="H34">
        <f>VLOOKUP(A34,coord!$A$3:$I$15,9,FALSE)</f>
        <v>136.68333333333334</v>
      </c>
    </row>
    <row r="35" spans="1:8" x14ac:dyDescent="0.25">
      <c r="A35" t="s">
        <v>46</v>
      </c>
      <c r="B35">
        <v>600</v>
      </c>
      <c r="C35">
        <v>1.1200000000000001</v>
      </c>
      <c r="D35">
        <v>146</v>
      </c>
      <c r="E35">
        <v>34.840000000000003</v>
      </c>
      <c r="F35">
        <v>6.7</v>
      </c>
      <c r="G35">
        <f>VLOOKUP(A35,coord!$A$3:$E$15,5,FALSE)</f>
        <v>74.63333333333334</v>
      </c>
      <c r="H35">
        <f>VLOOKUP(A35,coord!$A$3:$I$15,9,FALSE)</f>
        <v>137.33333333333334</v>
      </c>
    </row>
    <row r="36" spans="1:8" x14ac:dyDescent="0.25">
      <c r="A36" t="s">
        <v>46</v>
      </c>
      <c r="B36">
        <v>2000</v>
      </c>
      <c r="C36">
        <v>1.06</v>
      </c>
      <c r="D36">
        <v>140</v>
      </c>
      <c r="E36">
        <v>34.93</v>
      </c>
      <c r="F36">
        <v>6.57</v>
      </c>
      <c r="G36">
        <f>VLOOKUP(A36,coord!$A$3:$E$15,5,FALSE)</f>
        <v>74.63333333333334</v>
      </c>
      <c r="H36">
        <f>VLOOKUP(A36,coord!$A$3:$I$15,9,FALSE)</f>
        <v>137.33333333333334</v>
      </c>
    </row>
    <row r="37" spans="1:8" x14ac:dyDescent="0.25">
      <c r="A37" t="s">
        <v>46</v>
      </c>
      <c r="B37">
        <v>2500</v>
      </c>
      <c r="C37">
        <v>1.07</v>
      </c>
      <c r="D37">
        <v>157</v>
      </c>
      <c r="E37">
        <v>34.94</v>
      </c>
      <c r="F37">
        <v>6.45</v>
      </c>
      <c r="G37">
        <f>VLOOKUP(A37,coord!$A$3:$E$15,5,FALSE)</f>
        <v>74.63333333333334</v>
      </c>
      <c r="H37">
        <f>VLOOKUP(A37,coord!$A$3:$I$15,9,FALSE)</f>
        <v>137.33333333333334</v>
      </c>
    </row>
    <row r="38" spans="1:8" x14ac:dyDescent="0.25">
      <c r="A38" t="s">
        <v>13</v>
      </c>
      <c r="B38">
        <v>0</v>
      </c>
      <c r="C38">
        <v>1.51</v>
      </c>
      <c r="D38">
        <v>97</v>
      </c>
      <c r="G38">
        <f>VLOOKUP(A38,coord!$A$3:$E$15,5,FALSE)</f>
        <v>50.779166666666669</v>
      </c>
      <c r="H38">
        <f>VLOOKUP(A38,coord!$A$3:$I$15,9,FALSE)</f>
        <v>1.3421666666666667</v>
      </c>
    </row>
    <row r="39" spans="1:8" x14ac:dyDescent="0.25">
      <c r="A39" t="s">
        <v>13</v>
      </c>
      <c r="B39">
        <v>3</v>
      </c>
      <c r="C39">
        <v>1.5</v>
      </c>
      <c r="D39">
        <v>96</v>
      </c>
      <c r="G39">
        <f>VLOOKUP(A39,coord!$A$3:$E$15,5,FALSE)</f>
        <v>50.779166666666669</v>
      </c>
      <c r="H39">
        <f>VLOOKUP(A39,coord!$A$3:$I$15,9,FALSE)</f>
        <v>1.3421666666666667</v>
      </c>
    </row>
    <row r="40" spans="1:8" x14ac:dyDescent="0.25">
      <c r="A40" t="s">
        <v>13</v>
      </c>
      <c r="B40">
        <v>5</v>
      </c>
      <c r="C40">
        <v>1.51</v>
      </c>
      <c r="D40">
        <v>95</v>
      </c>
      <c r="G40">
        <f>VLOOKUP(A40,coord!$A$3:$E$15,5,FALSE)</f>
        <v>50.779166666666669</v>
      </c>
      <c r="H40">
        <f>VLOOKUP(A40,coord!$A$3:$I$15,9,FALSE)</f>
        <v>1.3421666666666667</v>
      </c>
    </row>
    <row r="41" spans="1:8" x14ac:dyDescent="0.25">
      <c r="A41" t="s">
        <v>13</v>
      </c>
      <c r="B41">
        <v>11.5</v>
      </c>
      <c r="C41">
        <v>1.5</v>
      </c>
      <c r="D41">
        <v>96</v>
      </c>
      <c r="G41">
        <f>VLOOKUP(A41,coord!$A$3:$E$15,5,FALSE)</f>
        <v>50.779166666666669</v>
      </c>
      <c r="H41">
        <f>VLOOKUP(A41,coord!$A$3:$I$15,9,FALSE)</f>
        <v>1.3421666666666667</v>
      </c>
    </row>
    <row r="42" spans="1:8" x14ac:dyDescent="0.25">
      <c r="A42" t="s">
        <v>14</v>
      </c>
      <c r="B42">
        <v>30</v>
      </c>
      <c r="C42">
        <v>0.41</v>
      </c>
      <c r="D42">
        <v>331</v>
      </c>
      <c r="G42">
        <f>VLOOKUP(A42,coord!$A$3:$E$15,5,FALSE)</f>
        <v>-40.553666666666665</v>
      </c>
      <c r="H42">
        <f>VLOOKUP(A42,coord!$A$3:$I$15,9,FALSE)</f>
        <v>51.444000000000003</v>
      </c>
    </row>
    <row r="43" spans="1:8" x14ac:dyDescent="0.25">
      <c r="A43" t="s">
        <v>14</v>
      </c>
      <c r="B43">
        <v>150</v>
      </c>
      <c r="C43">
        <v>0.66</v>
      </c>
      <c r="D43">
        <v>325</v>
      </c>
      <c r="G43">
        <f>VLOOKUP(A43,coord!$A$3:$E$15,5,FALSE)</f>
        <v>-40.553666666666665</v>
      </c>
      <c r="H43">
        <f>VLOOKUP(A43,coord!$A$3:$I$15,9,FALSE)</f>
        <v>51.444000000000003</v>
      </c>
    </row>
    <row r="44" spans="1:8" x14ac:dyDescent="0.25">
      <c r="A44" t="s">
        <v>14</v>
      </c>
      <c r="B44">
        <v>700</v>
      </c>
      <c r="C44">
        <v>0.56000000000000005</v>
      </c>
      <c r="D44">
        <v>338</v>
      </c>
      <c r="G44">
        <f>VLOOKUP(A44,coord!$A$3:$E$15,5,FALSE)</f>
        <v>-40.553666666666665</v>
      </c>
      <c r="H44">
        <f>VLOOKUP(A44,coord!$A$3:$I$15,9,FALSE)</f>
        <v>51.444000000000003</v>
      </c>
    </row>
    <row r="45" spans="1:8" x14ac:dyDescent="0.25">
      <c r="A45" t="s">
        <v>14</v>
      </c>
      <c r="B45">
        <v>1500</v>
      </c>
      <c r="C45">
        <v>0.52</v>
      </c>
      <c r="D45">
        <v>302</v>
      </c>
      <c r="G45">
        <f>VLOOKUP(A45,coord!$A$3:$E$15,5,FALSE)</f>
        <v>-40.553666666666665</v>
      </c>
      <c r="H45">
        <f>VLOOKUP(A45,coord!$A$3:$I$15,9,FALSE)</f>
        <v>51.444000000000003</v>
      </c>
    </row>
    <row r="46" spans="1:8" x14ac:dyDescent="0.25">
      <c r="A46" t="s">
        <v>14</v>
      </c>
      <c r="B46">
        <v>2289</v>
      </c>
      <c r="C46">
        <v>0.49</v>
      </c>
      <c r="D46">
        <v>316</v>
      </c>
      <c r="G46">
        <f>VLOOKUP(A46,coord!$A$3:$E$15,5,FALSE)</f>
        <v>-40.553666666666665</v>
      </c>
      <c r="H46">
        <f>VLOOKUP(A46,coord!$A$3:$I$15,9,FALSE)</f>
        <v>51.444000000000003</v>
      </c>
    </row>
    <row r="47" spans="1:8" x14ac:dyDescent="0.25">
      <c r="A47" t="s">
        <v>15</v>
      </c>
      <c r="B47">
        <v>0</v>
      </c>
      <c r="C47">
        <v>0.44</v>
      </c>
      <c r="D47">
        <v>1102</v>
      </c>
      <c r="G47">
        <f>VLOOKUP(A47,coord!$A$3:$E$15,5,FALSE)</f>
        <v>-35</v>
      </c>
      <c r="H47">
        <f>VLOOKUP(A47,coord!$A$3:$I$15,9,FALSE)</f>
        <v>57.533333333333331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I5" sqref="I5"/>
    </sheetView>
  </sheetViews>
  <sheetFormatPr baseColWidth="10" defaultRowHeight="15" x14ac:dyDescent="0.25"/>
  <cols>
    <col min="1" max="1" width="14.5703125" customWidth="1"/>
  </cols>
  <sheetData>
    <row r="1" spans="1:9" x14ac:dyDescent="0.25">
      <c r="B1" t="s">
        <v>56</v>
      </c>
      <c r="C1" t="s">
        <v>56</v>
      </c>
      <c r="D1" t="s">
        <v>56</v>
      </c>
      <c r="E1" t="s">
        <v>57</v>
      </c>
      <c r="F1" t="s">
        <v>58</v>
      </c>
      <c r="G1" t="s">
        <v>58</v>
      </c>
      <c r="H1" t="s">
        <v>58</v>
      </c>
      <c r="I1" t="s">
        <v>59</v>
      </c>
    </row>
    <row r="2" spans="1:9" x14ac:dyDescent="0.25">
      <c r="C2" t="s">
        <v>60</v>
      </c>
      <c r="D2" t="s">
        <v>61</v>
      </c>
      <c r="G2" t="s">
        <v>60</v>
      </c>
      <c r="H2" t="s">
        <v>61</v>
      </c>
    </row>
    <row r="3" spans="1:9" x14ac:dyDescent="0.25">
      <c r="A3" t="s">
        <v>2</v>
      </c>
      <c r="B3" t="s">
        <v>21</v>
      </c>
      <c r="C3">
        <v>49</v>
      </c>
      <c r="D3">
        <v>59.95</v>
      </c>
      <c r="E3">
        <f>C3+(D3/60)</f>
        <v>49.999166666666667</v>
      </c>
      <c r="F3" t="s">
        <v>22</v>
      </c>
      <c r="G3">
        <v>145</v>
      </c>
      <c r="H3">
        <v>0.82</v>
      </c>
      <c r="I3">
        <f>G3+(H3/60)</f>
        <v>145.01366666666667</v>
      </c>
    </row>
    <row r="4" spans="1:9" x14ac:dyDescent="0.25">
      <c r="A4" t="s">
        <v>23</v>
      </c>
      <c r="B4" t="s">
        <v>24</v>
      </c>
      <c r="C4">
        <v>46</v>
      </c>
      <c r="D4">
        <v>13.2</v>
      </c>
      <c r="E4">
        <f t="shared" ref="E4:E13" si="0">C4+(D4/60)</f>
        <v>46.22</v>
      </c>
      <c r="F4" t="s">
        <v>25</v>
      </c>
      <c r="G4">
        <v>124</v>
      </c>
      <c r="H4">
        <v>5.44</v>
      </c>
      <c r="I4">
        <f t="shared" ref="I4:I15" si="1">G4+(H4/60)</f>
        <v>124.09066666666666</v>
      </c>
    </row>
    <row r="5" spans="1:9" x14ac:dyDescent="0.25">
      <c r="A5" t="s">
        <v>26</v>
      </c>
      <c r="B5" t="s">
        <v>27</v>
      </c>
      <c r="C5">
        <v>28</v>
      </c>
      <c r="E5">
        <f t="shared" si="0"/>
        <v>28</v>
      </c>
      <c r="F5" t="s">
        <v>28</v>
      </c>
      <c r="G5">
        <v>62</v>
      </c>
      <c r="I5">
        <f t="shared" si="1"/>
        <v>62</v>
      </c>
    </row>
    <row r="6" spans="1:9" x14ac:dyDescent="0.25">
      <c r="A6" t="s">
        <v>29</v>
      </c>
      <c r="B6" t="s">
        <v>30</v>
      </c>
      <c r="C6">
        <v>69</v>
      </c>
      <c r="D6">
        <v>30</v>
      </c>
      <c r="E6">
        <f t="shared" si="0"/>
        <v>69.5</v>
      </c>
      <c r="F6" t="s">
        <v>31</v>
      </c>
      <c r="G6">
        <v>137</v>
      </c>
      <c r="H6">
        <v>59</v>
      </c>
      <c r="I6">
        <f t="shared" si="1"/>
        <v>137.98333333333332</v>
      </c>
    </row>
    <row r="7" spans="1:9" x14ac:dyDescent="0.25">
      <c r="A7" t="s">
        <v>32</v>
      </c>
      <c r="B7" t="s">
        <v>33</v>
      </c>
      <c r="C7">
        <v>69</v>
      </c>
      <c r="D7">
        <v>40</v>
      </c>
      <c r="E7">
        <f t="shared" si="0"/>
        <v>69.666666666666671</v>
      </c>
      <c r="F7" t="s">
        <v>34</v>
      </c>
      <c r="G7">
        <v>138</v>
      </c>
      <c r="H7">
        <v>9</v>
      </c>
      <c r="I7">
        <f t="shared" si="1"/>
        <v>138.15</v>
      </c>
    </row>
    <row r="8" spans="1:9" x14ac:dyDescent="0.25">
      <c r="A8" t="s">
        <v>35</v>
      </c>
      <c r="B8" t="s">
        <v>36</v>
      </c>
      <c r="C8">
        <v>69</v>
      </c>
      <c r="D8">
        <v>49</v>
      </c>
      <c r="E8">
        <f t="shared" si="0"/>
        <v>69.816666666666663</v>
      </c>
      <c r="F8" t="s">
        <v>37</v>
      </c>
      <c r="G8">
        <v>138</v>
      </c>
      <c r="H8">
        <v>20</v>
      </c>
      <c r="I8">
        <f t="shared" si="1"/>
        <v>138.33333333333334</v>
      </c>
    </row>
    <row r="9" spans="1:9" x14ac:dyDescent="0.25">
      <c r="A9" t="s">
        <v>38</v>
      </c>
      <c r="B9" t="s">
        <v>39</v>
      </c>
      <c r="C9">
        <v>70</v>
      </c>
      <c r="D9">
        <v>0</v>
      </c>
      <c r="E9">
        <f t="shared" si="0"/>
        <v>70</v>
      </c>
      <c r="F9" t="s">
        <v>40</v>
      </c>
      <c r="G9">
        <v>138</v>
      </c>
      <c r="H9">
        <v>0</v>
      </c>
      <c r="I9">
        <f t="shared" si="1"/>
        <v>138</v>
      </c>
    </row>
    <row r="10" spans="1:9" x14ac:dyDescent="0.25">
      <c r="A10" t="s">
        <v>12</v>
      </c>
      <c r="B10" t="s">
        <v>41</v>
      </c>
      <c r="C10">
        <v>71</v>
      </c>
      <c r="D10">
        <v>6</v>
      </c>
      <c r="E10">
        <f t="shared" si="0"/>
        <v>71.099999999999994</v>
      </c>
      <c r="F10" t="s">
        <v>42</v>
      </c>
      <c r="G10">
        <v>139</v>
      </c>
      <c r="H10">
        <v>1</v>
      </c>
      <c r="I10">
        <f t="shared" si="1"/>
        <v>139.01666666666668</v>
      </c>
    </row>
    <row r="11" spans="1:9" x14ac:dyDescent="0.25">
      <c r="A11" t="s">
        <v>43</v>
      </c>
      <c r="B11" t="s">
        <v>44</v>
      </c>
      <c r="C11">
        <v>72</v>
      </c>
      <c r="D11">
        <v>31</v>
      </c>
      <c r="E11">
        <f t="shared" si="0"/>
        <v>72.516666666666666</v>
      </c>
      <c r="F11" t="s">
        <v>45</v>
      </c>
      <c r="G11">
        <v>136</v>
      </c>
      <c r="H11">
        <v>41</v>
      </c>
      <c r="I11">
        <f t="shared" si="1"/>
        <v>136.68333333333334</v>
      </c>
    </row>
    <row r="12" spans="1:9" x14ac:dyDescent="0.25">
      <c r="A12" t="s">
        <v>46</v>
      </c>
      <c r="B12" t="s">
        <v>47</v>
      </c>
      <c r="C12">
        <v>74</v>
      </c>
      <c r="D12">
        <v>38</v>
      </c>
      <c r="E12">
        <f t="shared" si="0"/>
        <v>74.63333333333334</v>
      </c>
      <c r="F12" t="s">
        <v>48</v>
      </c>
      <c r="G12">
        <v>137</v>
      </c>
      <c r="H12">
        <v>20</v>
      </c>
      <c r="I12">
        <f t="shared" si="1"/>
        <v>137.33333333333334</v>
      </c>
    </row>
    <row r="13" spans="1:9" x14ac:dyDescent="0.25">
      <c r="A13" t="s">
        <v>49</v>
      </c>
      <c r="B13" t="s">
        <v>50</v>
      </c>
      <c r="C13">
        <v>50</v>
      </c>
      <c r="D13">
        <v>46.75</v>
      </c>
      <c r="E13">
        <f t="shared" si="0"/>
        <v>50.779166666666669</v>
      </c>
      <c r="F13" t="s">
        <v>51</v>
      </c>
      <c r="G13">
        <v>1</v>
      </c>
      <c r="H13">
        <v>20.53</v>
      </c>
      <c r="I13">
        <f t="shared" si="1"/>
        <v>1.3421666666666667</v>
      </c>
    </row>
    <row r="14" spans="1:9" x14ac:dyDescent="0.25">
      <c r="A14" t="s">
        <v>14</v>
      </c>
      <c r="B14" t="s">
        <v>52</v>
      </c>
      <c r="C14">
        <v>40</v>
      </c>
      <c r="D14">
        <v>33.22</v>
      </c>
      <c r="E14">
        <f>-(C14+(D14/60))</f>
        <v>-40.553666666666665</v>
      </c>
      <c r="F14" t="s">
        <v>53</v>
      </c>
      <c r="G14">
        <v>51</v>
      </c>
      <c r="H14">
        <v>26.64</v>
      </c>
      <c r="I14">
        <f t="shared" si="1"/>
        <v>51.444000000000003</v>
      </c>
    </row>
    <row r="15" spans="1:9" x14ac:dyDescent="0.25">
      <c r="A15" t="s">
        <v>62</v>
      </c>
      <c r="B15" t="s">
        <v>54</v>
      </c>
      <c r="C15">
        <v>35</v>
      </c>
      <c r="E15">
        <f>-(C15+(D15/60))</f>
        <v>-35</v>
      </c>
      <c r="F15" t="s">
        <v>55</v>
      </c>
      <c r="G15">
        <v>57</v>
      </c>
      <c r="H15">
        <v>32</v>
      </c>
      <c r="I15">
        <f t="shared" si="1"/>
        <v>57.533333333333331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Scheiderich2015</vt:lpstr>
      <vt:lpstr>coord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MFontela</dc:creator>
  <cp:lastModifiedBy>MFontela</cp:lastModifiedBy>
  <dcterms:created xsi:type="dcterms:W3CDTF">2021-07-20T07:51:25Z</dcterms:created>
  <dcterms:modified xsi:type="dcterms:W3CDTF">2021-11-17T20:26:58Z</dcterms:modified>
</cp:coreProperties>
</file>